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1280" windowHeight="7770"/>
  </bookViews>
  <sheets>
    <sheet name="Data_Mentah" sheetId="1" r:id="rId1"/>
    <sheet name="4-1" sheetId="3" r:id="rId2"/>
    <sheet name="8-1" sheetId="4" r:id="rId3"/>
    <sheet name="16-1" sheetId="5" r:id="rId4"/>
    <sheet name="32-1" sheetId="6" r:id="rId5"/>
    <sheet name="Prediksi" sheetId="7" r:id="rId6"/>
  </sheets>
  <calcPr calcId="145621"/>
</workbook>
</file>

<file path=xl/calcChain.xml><?xml version="1.0" encoding="utf-8"?>
<calcChain xmlns="http://schemas.openxmlformats.org/spreadsheetml/2006/main">
  <c r="V3" i="1" l="1"/>
  <c r="W3" i="1"/>
  <c r="J37" i="3" l="1"/>
  <c r="AY34" i="1" l="1"/>
  <c r="AX34" i="1"/>
  <c r="AW34" i="1"/>
  <c r="AV34" i="1"/>
  <c r="AU34" i="1"/>
  <c r="AT34" i="1"/>
  <c r="AS34" i="1"/>
  <c r="AR34" i="1"/>
  <c r="AY33" i="1"/>
  <c r="AX33" i="1"/>
  <c r="AW33" i="1"/>
  <c r="AV33" i="1"/>
  <c r="AU33" i="1"/>
  <c r="AT33" i="1"/>
  <c r="AS33" i="1"/>
  <c r="AR33" i="1"/>
  <c r="AY32" i="1"/>
  <c r="AX32" i="1"/>
  <c r="AW32" i="1"/>
  <c r="AV32" i="1"/>
  <c r="AU32" i="1"/>
  <c r="AT32" i="1"/>
  <c r="AS32" i="1"/>
  <c r="AR32" i="1"/>
  <c r="AY31" i="1"/>
  <c r="AX31" i="1"/>
  <c r="AW31" i="1"/>
  <c r="AV31" i="1"/>
  <c r="AU31" i="1"/>
  <c r="AT31" i="1"/>
  <c r="AS31" i="1"/>
  <c r="AR31" i="1"/>
  <c r="AY30" i="1"/>
  <c r="AX30" i="1"/>
  <c r="AW30" i="1"/>
  <c r="AV30" i="1"/>
  <c r="AU30" i="1"/>
  <c r="AT30" i="1"/>
  <c r="AS30" i="1"/>
  <c r="AR30" i="1"/>
  <c r="AY29" i="1"/>
  <c r="AX29" i="1"/>
  <c r="AW29" i="1"/>
  <c r="AV29" i="1"/>
  <c r="AU29" i="1"/>
  <c r="AT29" i="1"/>
  <c r="AS29" i="1"/>
  <c r="AR29" i="1"/>
  <c r="AY28" i="1"/>
  <c r="AX28" i="1"/>
  <c r="AW28" i="1"/>
  <c r="AV28" i="1"/>
  <c r="AU28" i="1"/>
  <c r="AT28" i="1"/>
  <c r="AS28" i="1"/>
  <c r="AR28" i="1"/>
  <c r="AY27" i="1"/>
  <c r="AX27" i="1"/>
  <c r="AW27" i="1"/>
  <c r="AV27" i="1"/>
  <c r="AU27" i="1"/>
  <c r="AT27" i="1"/>
  <c r="AS27" i="1"/>
  <c r="AR27" i="1"/>
  <c r="AY26" i="1"/>
  <c r="AX26" i="1"/>
  <c r="AW26" i="1"/>
  <c r="AV26" i="1"/>
  <c r="AU26" i="1"/>
  <c r="AT26" i="1"/>
  <c r="AS26" i="1"/>
  <c r="AR26" i="1"/>
  <c r="AY25" i="1"/>
  <c r="AX25" i="1"/>
  <c r="AW25" i="1"/>
  <c r="AV25" i="1"/>
  <c r="AU25" i="1"/>
  <c r="AT25" i="1"/>
  <c r="AS25" i="1"/>
  <c r="AR25" i="1"/>
  <c r="AY24" i="1"/>
  <c r="AX24" i="1"/>
  <c r="AW24" i="1"/>
  <c r="AV24" i="1"/>
  <c r="AU24" i="1"/>
  <c r="AT24" i="1"/>
  <c r="AS24" i="1"/>
  <c r="AR24" i="1"/>
  <c r="AY23" i="1"/>
  <c r="AX23" i="1"/>
  <c r="AW23" i="1"/>
  <c r="AV23" i="1"/>
  <c r="AU23" i="1"/>
  <c r="AT23" i="1"/>
  <c r="AS23" i="1"/>
  <c r="AR23" i="1"/>
  <c r="AY22" i="1"/>
  <c r="AX22" i="1"/>
  <c r="AW22" i="1"/>
  <c r="AV22" i="1"/>
  <c r="AU22" i="1"/>
  <c r="AT22" i="1"/>
  <c r="AS22" i="1"/>
  <c r="AR22" i="1"/>
  <c r="AY21" i="1"/>
  <c r="AX21" i="1"/>
  <c r="AW21" i="1"/>
  <c r="AV21" i="1"/>
  <c r="AU21" i="1"/>
  <c r="AT21" i="1"/>
  <c r="AS21" i="1"/>
  <c r="AR21" i="1"/>
  <c r="AY20" i="1"/>
  <c r="AX20" i="1"/>
  <c r="AW20" i="1"/>
  <c r="AV20" i="1"/>
  <c r="AU20" i="1"/>
  <c r="AT20" i="1"/>
  <c r="AS20" i="1"/>
  <c r="AR20" i="1"/>
  <c r="AY19" i="1"/>
  <c r="AX19" i="1"/>
  <c r="AW19" i="1"/>
  <c r="AV19" i="1"/>
  <c r="AU19" i="1"/>
  <c r="AT19" i="1"/>
  <c r="AS19" i="1"/>
  <c r="AR19" i="1"/>
  <c r="AY18" i="1"/>
  <c r="AX18" i="1"/>
  <c r="AW18" i="1"/>
  <c r="AV18" i="1"/>
  <c r="AU18" i="1"/>
  <c r="AT18" i="1"/>
  <c r="AS18" i="1"/>
  <c r="AR18" i="1"/>
  <c r="AY17" i="1"/>
  <c r="AX17" i="1"/>
  <c r="AW17" i="1"/>
  <c r="AV17" i="1"/>
  <c r="AU17" i="1"/>
  <c r="AT17" i="1"/>
  <c r="AS17" i="1"/>
  <c r="AR17" i="1"/>
  <c r="AY16" i="1"/>
  <c r="AX16" i="1"/>
  <c r="AW16" i="1"/>
  <c r="AV16" i="1"/>
  <c r="AU16" i="1"/>
  <c r="AT16" i="1"/>
  <c r="AS16" i="1"/>
  <c r="AR16" i="1"/>
  <c r="AY15" i="1"/>
  <c r="AX15" i="1"/>
  <c r="AW15" i="1"/>
  <c r="AV15" i="1"/>
  <c r="AU15" i="1"/>
  <c r="AT15" i="1"/>
  <c r="AS15" i="1"/>
  <c r="AR15" i="1"/>
  <c r="AY14" i="1"/>
  <c r="AX14" i="1"/>
  <c r="AW14" i="1"/>
  <c r="AV14" i="1"/>
  <c r="AU14" i="1"/>
  <c r="AT14" i="1"/>
  <c r="AS14" i="1"/>
  <c r="AR14" i="1"/>
  <c r="AY13" i="1"/>
  <c r="AX13" i="1"/>
  <c r="AW13" i="1"/>
  <c r="AV13" i="1"/>
  <c r="AU13" i="1"/>
  <c r="AT13" i="1"/>
  <c r="AS13" i="1"/>
  <c r="AR13" i="1"/>
  <c r="AY12" i="1"/>
  <c r="AX12" i="1"/>
  <c r="AW12" i="1"/>
  <c r="AV12" i="1"/>
  <c r="AU12" i="1"/>
  <c r="AT12" i="1"/>
  <c r="AS12" i="1"/>
  <c r="AR12" i="1"/>
  <c r="AY11" i="1"/>
  <c r="AX11" i="1"/>
  <c r="AW11" i="1"/>
  <c r="AV11" i="1"/>
  <c r="AU11" i="1"/>
  <c r="AT11" i="1"/>
  <c r="AS11" i="1"/>
  <c r="AR11" i="1"/>
  <c r="AY10" i="1"/>
  <c r="AX10" i="1"/>
  <c r="AW10" i="1"/>
  <c r="AV10" i="1"/>
  <c r="AU10" i="1"/>
  <c r="AT10" i="1"/>
  <c r="AS10" i="1"/>
  <c r="AR10" i="1"/>
  <c r="AY9" i="1"/>
  <c r="AX9" i="1"/>
  <c r="AW9" i="1"/>
  <c r="AV9" i="1"/>
  <c r="AU9" i="1"/>
  <c r="AT9" i="1"/>
  <c r="AS9" i="1"/>
  <c r="AR9" i="1"/>
  <c r="AY8" i="1"/>
  <c r="AX8" i="1"/>
  <c r="AW8" i="1"/>
  <c r="AV8" i="1"/>
  <c r="AU8" i="1"/>
  <c r="AT8" i="1"/>
  <c r="AS8" i="1"/>
  <c r="AR8" i="1"/>
  <c r="AY7" i="1"/>
  <c r="AX7" i="1"/>
  <c r="AW7" i="1"/>
  <c r="AV7" i="1"/>
  <c r="AU7" i="1"/>
  <c r="AT7" i="1"/>
  <c r="AS7" i="1"/>
  <c r="AR7" i="1"/>
  <c r="AY6" i="1"/>
  <c r="AX6" i="1"/>
  <c r="AW6" i="1"/>
  <c r="AV6" i="1"/>
  <c r="AU6" i="1"/>
  <c r="AT6" i="1"/>
  <c r="AS6" i="1"/>
  <c r="AR6" i="1"/>
  <c r="AY5" i="1"/>
  <c r="AX5" i="1"/>
  <c r="AW5" i="1"/>
  <c r="AV5" i="1"/>
  <c r="AU5" i="1"/>
  <c r="AT5" i="1"/>
  <c r="AS5" i="1"/>
  <c r="AR5" i="1"/>
  <c r="AY4" i="1"/>
  <c r="AX4" i="1"/>
  <c r="AW4" i="1"/>
  <c r="AV4" i="1"/>
  <c r="AU4" i="1"/>
  <c r="AT4" i="1"/>
  <c r="AS4" i="1"/>
  <c r="AR4" i="1"/>
  <c r="AY3" i="1"/>
  <c r="AX3" i="1"/>
  <c r="AW3" i="1"/>
  <c r="AV3" i="1"/>
  <c r="AU3" i="1"/>
  <c r="AT3" i="1"/>
  <c r="AS3" i="1"/>
  <c r="AR3" i="1"/>
  <c r="B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4" i="7"/>
  <c r="B35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J38" i="5"/>
  <c r="J38" i="3"/>
  <c r="J38" i="4"/>
  <c r="J38" i="6"/>
  <c r="J37" i="6"/>
  <c r="J36" i="6"/>
  <c r="J35" i="6"/>
  <c r="G35" i="6"/>
  <c r="E35" i="6"/>
  <c r="B35" i="6"/>
  <c r="J34" i="6"/>
  <c r="G34" i="6"/>
  <c r="E34" i="6"/>
  <c r="B34" i="6"/>
  <c r="J33" i="6"/>
  <c r="G33" i="6"/>
  <c r="E33" i="6"/>
  <c r="B33" i="6"/>
  <c r="J32" i="6"/>
  <c r="G32" i="6"/>
  <c r="E32" i="6"/>
  <c r="B32" i="6"/>
  <c r="J31" i="6"/>
  <c r="G31" i="6"/>
  <c r="E31" i="6"/>
  <c r="B31" i="6"/>
  <c r="J30" i="6"/>
  <c r="G30" i="6"/>
  <c r="E30" i="6"/>
  <c r="B30" i="6"/>
  <c r="J29" i="6"/>
  <c r="G29" i="6"/>
  <c r="E29" i="6"/>
  <c r="B29" i="6"/>
  <c r="J28" i="6"/>
  <c r="G28" i="6"/>
  <c r="E28" i="6"/>
  <c r="B28" i="6"/>
  <c r="J27" i="6"/>
  <c r="G27" i="6"/>
  <c r="E27" i="6"/>
  <c r="B27" i="6"/>
  <c r="J26" i="6"/>
  <c r="G26" i="6"/>
  <c r="E26" i="6"/>
  <c r="B26" i="6"/>
  <c r="J25" i="6"/>
  <c r="G25" i="6"/>
  <c r="E25" i="6"/>
  <c r="B25" i="6"/>
  <c r="J24" i="6"/>
  <c r="G24" i="6"/>
  <c r="E24" i="6"/>
  <c r="B24" i="6"/>
  <c r="J23" i="6"/>
  <c r="G23" i="6"/>
  <c r="E23" i="6"/>
  <c r="B23" i="6"/>
  <c r="J22" i="6"/>
  <c r="G22" i="6"/>
  <c r="E22" i="6"/>
  <c r="B22" i="6"/>
  <c r="J21" i="6"/>
  <c r="G21" i="6"/>
  <c r="E21" i="6"/>
  <c r="B21" i="6"/>
  <c r="J20" i="6"/>
  <c r="G20" i="6"/>
  <c r="E20" i="6"/>
  <c r="B20" i="6"/>
  <c r="J19" i="6"/>
  <c r="G19" i="6"/>
  <c r="E19" i="6"/>
  <c r="B19" i="6"/>
  <c r="J18" i="6"/>
  <c r="G18" i="6"/>
  <c r="E18" i="6"/>
  <c r="B18" i="6"/>
  <c r="J17" i="6"/>
  <c r="G17" i="6"/>
  <c r="E17" i="6"/>
  <c r="B17" i="6"/>
  <c r="J16" i="6"/>
  <c r="G16" i="6"/>
  <c r="E16" i="6"/>
  <c r="B16" i="6"/>
  <c r="J15" i="6"/>
  <c r="G15" i="6"/>
  <c r="E15" i="6"/>
  <c r="B15" i="6"/>
  <c r="J14" i="6"/>
  <c r="G14" i="6"/>
  <c r="E14" i="6"/>
  <c r="B14" i="6"/>
  <c r="J13" i="6"/>
  <c r="G13" i="6"/>
  <c r="E13" i="6"/>
  <c r="B13" i="6"/>
  <c r="J12" i="6"/>
  <c r="G12" i="6"/>
  <c r="E12" i="6"/>
  <c r="B12" i="6"/>
  <c r="J11" i="6"/>
  <c r="G11" i="6"/>
  <c r="E11" i="6"/>
  <c r="B11" i="6"/>
  <c r="J10" i="6"/>
  <c r="G10" i="6"/>
  <c r="E10" i="6"/>
  <c r="B10" i="6"/>
  <c r="J9" i="6"/>
  <c r="G9" i="6"/>
  <c r="E9" i="6"/>
  <c r="B9" i="6"/>
  <c r="J8" i="6"/>
  <c r="G8" i="6"/>
  <c r="E8" i="6"/>
  <c r="B8" i="6"/>
  <c r="J7" i="6"/>
  <c r="G7" i="6"/>
  <c r="E7" i="6"/>
  <c r="B7" i="6"/>
  <c r="J6" i="6"/>
  <c r="G6" i="6"/>
  <c r="E6" i="6"/>
  <c r="B6" i="6"/>
  <c r="J5" i="6"/>
  <c r="G5" i="6"/>
  <c r="E5" i="6"/>
  <c r="B5" i="6"/>
  <c r="J4" i="6"/>
  <c r="G4" i="6"/>
  <c r="E4" i="6"/>
  <c r="B4" i="6"/>
  <c r="J35" i="5"/>
  <c r="G35" i="5"/>
  <c r="E35" i="5"/>
  <c r="B35" i="5"/>
  <c r="J34" i="5"/>
  <c r="G34" i="5"/>
  <c r="E34" i="5"/>
  <c r="B34" i="5"/>
  <c r="J33" i="5"/>
  <c r="G33" i="5"/>
  <c r="E33" i="5"/>
  <c r="B33" i="5"/>
  <c r="J32" i="5"/>
  <c r="G32" i="5"/>
  <c r="E32" i="5"/>
  <c r="B32" i="5"/>
  <c r="J31" i="5"/>
  <c r="G31" i="5"/>
  <c r="E31" i="5"/>
  <c r="B31" i="5"/>
  <c r="J30" i="5"/>
  <c r="G30" i="5"/>
  <c r="E30" i="5"/>
  <c r="B30" i="5"/>
  <c r="J29" i="5"/>
  <c r="G29" i="5"/>
  <c r="E29" i="5"/>
  <c r="B29" i="5"/>
  <c r="J28" i="5"/>
  <c r="G28" i="5"/>
  <c r="E28" i="5"/>
  <c r="B28" i="5"/>
  <c r="J27" i="5"/>
  <c r="G27" i="5"/>
  <c r="E27" i="5"/>
  <c r="B27" i="5"/>
  <c r="J26" i="5"/>
  <c r="G26" i="5"/>
  <c r="E26" i="5"/>
  <c r="B26" i="5"/>
  <c r="J25" i="5"/>
  <c r="G25" i="5"/>
  <c r="E25" i="5"/>
  <c r="B25" i="5"/>
  <c r="J24" i="5"/>
  <c r="G24" i="5"/>
  <c r="E24" i="5"/>
  <c r="B24" i="5"/>
  <c r="J23" i="5"/>
  <c r="G23" i="5"/>
  <c r="E23" i="5"/>
  <c r="B23" i="5"/>
  <c r="J22" i="5"/>
  <c r="G22" i="5"/>
  <c r="E22" i="5"/>
  <c r="B22" i="5"/>
  <c r="J21" i="5"/>
  <c r="G21" i="5"/>
  <c r="E21" i="5"/>
  <c r="B21" i="5"/>
  <c r="J20" i="5"/>
  <c r="G20" i="5"/>
  <c r="E20" i="5"/>
  <c r="B20" i="5"/>
  <c r="J19" i="5"/>
  <c r="G19" i="5"/>
  <c r="E19" i="5"/>
  <c r="B19" i="5"/>
  <c r="J18" i="5"/>
  <c r="G18" i="5"/>
  <c r="E18" i="5"/>
  <c r="B18" i="5"/>
  <c r="J17" i="5"/>
  <c r="G17" i="5"/>
  <c r="E17" i="5"/>
  <c r="B17" i="5"/>
  <c r="J16" i="5"/>
  <c r="G16" i="5"/>
  <c r="E16" i="5"/>
  <c r="B16" i="5"/>
  <c r="J15" i="5"/>
  <c r="G15" i="5"/>
  <c r="E15" i="5"/>
  <c r="B15" i="5"/>
  <c r="J14" i="5"/>
  <c r="G14" i="5"/>
  <c r="E14" i="5"/>
  <c r="B14" i="5"/>
  <c r="J13" i="5"/>
  <c r="G13" i="5"/>
  <c r="E13" i="5"/>
  <c r="B13" i="5"/>
  <c r="J12" i="5"/>
  <c r="G12" i="5"/>
  <c r="E12" i="5"/>
  <c r="B12" i="5"/>
  <c r="J11" i="5"/>
  <c r="G11" i="5"/>
  <c r="E11" i="5"/>
  <c r="B11" i="5"/>
  <c r="J10" i="5"/>
  <c r="G10" i="5"/>
  <c r="E10" i="5"/>
  <c r="B10" i="5"/>
  <c r="J9" i="5"/>
  <c r="G9" i="5"/>
  <c r="E9" i="5"/>
  <c r="B9" i="5"/>
  <c r="J8" i="5"/>
  <c r="G8" i="5"/>
  <c r="E8" i="5"/>
  <c r="B8" i="5"/>
  <c r="J7" i="5"/>
  <c r="G7" i="5"/>
  <c r="E7" i="5"/>
  <c r="B7" i="5"/>
  <c r="J6" i="5"/>
  <c r="G6" i="5"/>
  <c r="E6" i="5"/>
  <c r="B6" i="5"/>
  <c r="J5" i="5"/>
  <c r="G5" i="5"/>
  <c r="E5" i="5"/>
  <c r="B5" i="5"/>
  <c r="J4" i="5"/>
  <c r="J36" i="5" s="1"/>
  <c r="J37" i="5" s="1"/>
  <c r="G4" i="5"/>
  <c r="E4" i="5"/>
  <c r="B4" i="5"/>
  <c r="E4" i="4"/>
  <c r="G4" i="4"/>
  <c r="J4" i="4"/>
  <c r="J36" i="4" s="1"/>
  <c r="J37" i="4" s="1"/>
  <c r="E4" i="3"/>
  <c r="G4" i="3"/>
  <c r="J4" i="3"/>
  <c r="J36" i="3" s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AB3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B4" i="1"/>
  <c r="J35" i="4"/>
  <c r="G35" i="4"/>
  <c r="E35" i="4"/>
  <c r="B35" i="4"/>
  <c r="J34" i="4"/>
  <c r="G34" i="4"/>
  <c r="E34" i="4"/>
  <c r="B34" i="4"/>
  <c r="J33" i="4"/>
  <c r="G33" i="4"/>
  <c r="E33" i="4"/>
  <c r="B33" i="4"/>
  <c r="J32" i="4"/>
  <c r="G32" i="4"/>
  <c r="E32" i="4"/>
  <c r="B32" i="4"/>
  <c r="J31" i="4"/>
  <c r="G31" i="4"/>
  <c r="E31" i="4"/>
  <c r="B31" i="4"/>
  <c r="J30" i="4"/>
  <c r="G30" i="4"/>
  <c r="E30" i="4"/>
  <c r="B30" i="4"/>
  <c r="J29" i="4"/>
  <c r="G29" i="4"/>
  <c r="E29" i="4"/>
  <c r="B29" i="4"/>
  <c r="J28" i="4"/>
  <c r="G28" i="4"/>
  <c r="E28" i="4"/>
  <c r="B28" i="4"/>
  <c r="J27" i="4"/>
  <c r="G27" i="4"/>
  <c r="E27" i="4"/>
  <c r="B27" i="4"/>
  <c r="J26" i="4"/>
  <c r="G26" i="4"/>
  <c r="E26" i="4"/>
  <c r="B26" i="4"/>
  <c r="J25" i="4"/>
  <c r="G25" i="4"/>
  <c r="E25" i="4"/>
  <c r="B25" i="4"/>
  <c r="J24" i="4"/>
  <c r="G24" i="4"/>
  <c r="E24" i="4"/>
  <c r="B24" i="4"/>
  <c r="J23" i="4"/>
  <c r="G23" i="4"/>
  <c r="E23" i="4"/>
  <c r="B23" i="4"/>
  <c r="J22" i="4"/>
  <c r="G22" i="4"/>
  <c r="E22" i="4"/>
  <c r="B22" i="4"/>
  <c r="J21" i="4"/>
  <c r="G21" i="4"/>
  <c r="E21" i="4"/>
  <c r="B21" i="4"/>
  <c r="J20" i="4"/>
  <c r="G20" i="4"/>
  <c r="E20" i="4"/>
  <c r="B20" i="4"/>
  <c r="J19" i="4"/>
  <c r="G19" i="4"/>
  <c r="E19" i="4"/>
  <c r="B19" i="4"/>
  <c r="J18" i="4"/>
  <c r="G18" i="4"/>
  <c r="E18" i="4"/>
  <c r="B18" i="4"/>
  <c r="J17" i="4"/>
  <c r="G17" i="4"/>
  <c r="E17" i="4"/>
  <c r="B17" i="4"/>
  <c r="J16" i="4"/>
  <c r="G16" i="4"/>
  <c r="E16" i="4"/>
  <c r="B16" i="4"/>
  <c r="J15" i="4"/>
  <c r="G15" i="4"/>
  <c r="E15" i="4"/>
  <c r="B15" i="4"/>
  <c r="J14" i="4"/>
  <c r="G14" i="4"/>
  <c r="E14" i="4"/>
  <c r="B14" i="4"/>
  <c r="J13" i="4"/>
  <c r="G13" i="4"/>
  <c r="E13" i="4"/>
  <c r="B13" i="4"/>
  <c r="J12" i="4"/>
  <c r="G12" i="4"/>
  <c r="E12" i="4"/>
  <c r="B12" i="4"/>
  <c r="J11" i="4"/>
  <c r="G11" i="4"/>
  <c r="E11" i="4"/>
  <c r="B11" i="4"/>
  <c r="J10" i="4"/>
  <c r="G10" i="4"/>
  <c r="E10" i="4"/>
  <c r="B10" i="4"/>
  <c r="J9" i="4"/>
  <c r="G9" i="4"/>
  <c r="E9" i="4"/>
  <c r="B9" i="4"/>
  <c r="J8" i="4"/>
  <c r="G8" i="4"/>
  <c r="E8" i="4"/>
  <c r="B8" i="4"/>
  <c r="J7" i="4"/>
  <c r="G7" i="4"/>
  <c r="E7" i="4"/>
  <c r="B7" i="4"/>
  <c r="J6" i="4"/>
  <c r="G6" i="4"/>
  <c r="E6" i="4"/>
  <c r="B6" i="4"/>
  <c r="J5" i="4"/>
  <c r="G5" i="4"/>
  <c r="E5" i="4"/>
  <c r="B5" i="4"/>
  <c r="B4" i="4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B4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T5" i="1"/>
  <c r="T4" i="1"/>
  <c r="T3" i="1"/>
</calcChain>
</file>

<file path=xl/sharedStrings.xml><?xml version="1.0" encoding="utf-8"?>
<sst xmlns="http://schemas.openxmlformats.org/spreadsheetml/2006/main" count="242" uniqueCount="106">
  <si>
    <t>Produksi Telur Ayam Petelur menurut Provinsi (Ton)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</si>
  <si>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</si>
  <si>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</si>
  <si>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</si>
  <si>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</si>
  <si>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</si>
  <si>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</si>
  <si>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</si>
  <si>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</si>
  <si>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KEP. BANGKA BELITUNG</t>
  </si>
  <si>
    <t>KEP. RIAU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</si>
  <si>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</si>
  <si>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</si>
  <si>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</si>
  <si>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</si>
  <si>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</si>
  <si>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</si>
  <si>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</si>
  <si>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</si>
  <si>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</si>
  <si>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</si>
  <si>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</si>
  <si>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</si>
  <si>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</si>
  <si>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</si>
  <si>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</si>
  <si>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</si>
  <si>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</si>
  <si>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</si>
  <si>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</si>
  <si>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</si>
  <si>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</si>
  <si>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</si>
  <si>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 xml:space="preserve"> </t>
  </si>
  <si>
    <t>Min</t>
  </si>
  <si>
    <t>Max</t>
  </si>
  <si>
    <t>Max-Min</t>
  </si>
  <si>
    <t>X1</t>
  </si>
  <si>
    <t>X2</t>
  </si>
  <si>
    <t>X3</t>
  </si>
  <si>
    <t>X4</t>
  </si>
  <si>
    <t>X5</t>
  </si>
  <si>
    <t>X6</t>
  </si>
  <si>
    <t>Target</t>
  </si>
  <si>
    <t>P=[</t>
  </si>
  <si>
    <t>T=[</t>
  </si>
  <si>
    <t>]</t>
  </si>
  <si>
    <t>Pelatihan</t>
  </si>
  <si>
    <t>Pengujian</t>
  </si>
  <si>
    <t>X=[</t>
  </si>
  <si>
    <t>Y=[</t>
  </si>
  <si>
    <t>target</t>
  </si>
  <si>
    <t>output</t>
  </si>
  <si>
    <t>sse</t>
  </si>
  <si>
    <t>eror</t>
  </si>
  <si>
    <t>X7</t>
  </si>
  <si>
    <t>Total</t>
  </si>
  <si>
    <t>MSE</t>
  </si>
  <si>
    <t>TOTAL</t>
  </si>
  <si>
    <t>Prediksi</t>
  </si>
  <si>
    <t>Output</t>
  </si>
  <si>
    <t>Eror</t>
  </si>
  <si>
    <t>SSE</t>
  </si>
  <si>
    <t>Provinsi</t>
  </si>
  <si>
    <t>No</t>
  </si>
  <si>
    <t>Variabel</t>
  </si>
  <si>
    <t>Nama Data</t>
  </si>
  <si>
    <t>Data 1</t>
  </si>
  <si>
    <t>Data 2</t>
  </si>
  <si>
    <t>Data 3</t>
  </si>
  <si>
    <t>Data 4</t>
  </si>
  <si>
    <t>Data 5</t>
  </si>
  <si>
    <t>Data 6</t>
  </si>
  <si>
    <t>Data 7</t>
  </si>
  <si>
    <t>Data 8</t>
  </si>
  <si>
    <t>Data 9</t>
  </si>
  <si>
    <t>Data 10</t>
  </si>
  <si>
    <t>Data 11</t>
  </si>
  <si>
    <t>Data 12</t>
  </si>
  <si>
    <t>Data 13</t>
  </si>
  <si>
    <t>Data 14</t>
  </si>
  <si>
    <t>Data 15</t>
  </si>
  <si>
    <t>Data 16</t>
  </si>
  <si>
    <t>Data 17</t>
  </si>
  <si>
    <t>Data 18</t>
  </si>
  <si>
    <t>Data 19</t>
  </si>
  <si>
    <t>Data 20</t>
  </si>
  <si>
    <t>Data 21</t>
  </si>
  <si>
    <t>Data 22</t>
  </si>
  <si>
    <t>Data 23</t>
  </si>
  <si>
    <t>Data 24</t>
  </si>
  <si>
    <t>Data 25</t>
  </si>
  <si>
    <t>Data 26</t>
  </si>
  <si>
    <t>Data 27</t>
  </si>
  <si>
    <t>Data 28</t>
  </si>
  <si>
    <t>Data 29</t>
  </si>
  <si>
    <t>Data 30</t>
  </si>
  <si>
    <t>Data 31</t>
  </si>
  <si>
    <t>Data 32</t>
  </si>
  <si>
    <t>Pelatihan (Train)</t>
  </si>
  <si>
    <t>Pengujian(Test)</t>
  </si>
  <si>
    <t>Error</t>
  </si>
  <si>
    <t>Akurasi Kebenaran %</t>
  </si>
  <si>
    <t>Pelatihan(Train)</t>
  </si>
  <si>
    <t>Pengujian (Test)</t>
  </si>
  <si>
    <r>
      <t xml:space="preserve">Akurasi Kebenaran </t>
    </r>
    <r>
      <rPr>
        <b/>
        <strike/>
        <sz val="8"/>
        <color theme="1"/>
        <rFont val="Times New Roman"/>
        <family val="1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</si>
</sst>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trike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142"/>
        <bgColor rgb="FF000000"/>
      </patternFill>
    </fill>
    <fill>
      <patternFill patternType="solid">
        <fgColor rgb="FFD4D4D4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0" fontId="0" fillId="3" borderId="0" xfId="0" applyFont="1" applyFill="1" applyAlignment="1">
      <alignment vertical="center" wrapText="1"/>
    </xf>
    <xf numFmtId="0" fontId="0" fillId="3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2" fillId="0" borderId="1" xfId="0" applyFont="1" applyBorder="1"/>
    <xf numFmtId="164" fontId="0" fillId="0" borderId="1" xfId="0" applyNumberFormat="1" applyBorder="1"/>
    <xf numFmtId="0" fontId="2" fillId="0" borderId="2" xfId="0" applyFont="1" applyFill="1" applyBorder="1"/>
    <xf numFmtId="11" fontId="0" fillId="0" borderId="0" xfId="0" applyNumberFormat="1"/>
    <xf numFmtId="0" fontId="0" fillId="0" borderId="1" xfId="0" applyBorder="1"/>
    <xf numFmtId="0" fontId="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0" xfId="0" applyFont="1"/>
    <xf numFmtId="10" fontId="5" fillId="0" borderId="1" xfId="0" applyNumberFormat="1" applyFont="1" applyBorder="1"/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3" fillId="0" borderId="1" xfId="0" applyNumberFormat="1" applyFont="1" applyBorder="1"/>
    <xf numFmtId="0" fontId="0" fillId="0" borderId="0" xfId="0" applyFill="1"/>
    <xf numFmtId="11" fontId="0" fillId="0" borderId="1" xfId="0" applyNumberFormat="1" applyBorder="1"/>
    <xf numFmtId="16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3"/>
  <sheetViews>
    <sheetView tabSelected="1" topLeftCell="U1" zoomScale="70" zoomScaleNormal="70" workbookViewId="0">
      <selection activeCell="AP2" sqref="AP2:AY34"/>
    </sheetView>
  </sheetViews>
  <sheetFormatPr defaultColWidth="24.85546875" defaultRowHeight="20.25" customHeight="1" x14ac:dyDescent="0.25"/>
  <cols>
    <col min="2" max="9" width="12" customWidth="1"/>
    <col min="11" max="11" width="14.85546875" customWidth="1"/>
    <col min="12" max="12" width="15.28515625" customWidth="1"/>
    <col min="13" max="13" width="16.140625" customWidth="1"/>
    <col min="14" max="14" width="15.85546875" customWidth="1"/>
    <col min="15" max="15" width="13.28515625" customWidth="1"/>
    <col min="16" max="16" width="14.5703125" customWidth="1"/>
    <col min="17" max="17" width="17.140625" customWidth="1"/>
    <col min="18" max="18" width="17.7109375" customWidth="1"/>
    <col min="22" max="22" width="11.5703125" customWidth="1"/>
    <col min="23" max="23" width="11.42578125" customWidth="1"/>
    <col min="24" max="25" width="11.5703125" customWidth="1"/>
    <col min="26" max="26" width="13.42578125" customWidth="1"/>
    <col min="27" max="27" width="13.28515625" customWidth="1"/>
    <col min="28" max="28" width="14.28515625" customWidth="1"/>
    <col min="29" max="30" width="13" customWidth="1"/>
    <col min="31" max="31" width="6.28515625" customWidth="1"/>
    <col min="32" max="32" width="17.42578125" customWidth="1"/>
    <col min="33" max="33" width="9.42578125" customWidth="1"/>
    <col min="34" max="34" width="8.7109375" customWidth="1"/>
    <col min="35" max="35" width="10.42578125" customWidth="1"/>
    <col min="36" max="37" width="10.28515625" customWidth="1"/>
    <col min="38" max="38" width="8.5703125" customWidth="1"/>
    <col min="39" max="39" width="9.140625" customWidth="1"/>
    <col min="40" max="40" width="10" customWidth="1"/>
    <col min="41" max="41" width="13" customWidth="1"/>
    <col min="42" max="42" width="7.42578125" customWidth="1"/>
    <col min="43" max="43" width="10.5703125" customWidth="1"/>
    <col min="44" max="44" width="8.85546875" customWidth="1"/>
    <col min="45" max="46" width="9.140625" customWidth="1"/>
    <col min="47" max="47" width="8.7109375" customWidth="1"/>
    <col min="48" max="48" width="9.42578125" customWidth="1"/>
    <col min="49" max="49" width="9.28515625" customWidth="1"/>
    <col min="50" max="50" width="9.7109375" customWidth="1"/>
    <col min="51" max="51" width="9" customWidth="1"/>
    <col min="52" max="53" width="13" customWidth="1"/>
  </cols>
  <sheetData>
    <row r="1" spans="1:51" ht="20.25" customHeight="1" x14ac:dyDescent="0.25">
      <c r="A1" s="38" t="s">
        <v>33</v>
      </c>
      <c r="B1" s="38" t="s">
        <v>0</v>
      </c>
      <c r="C1" s="38"/>
      <c r="D1" s="38"/>
      <c r="E1" s="38"/>
      <c r="F1" s="38"/>
      <c r="G1" s="38"/>
      <c r="H1" s="38"/>
      <c r="I1" s="38"/>
    </row>
    <row r="2" spans="1:51" ht="20.25" customHeight="1" x14ac:dyDescent="0.25">
      <c r="A2" s="38"/>
      <c r="B2" s="1">
        <v>2017</v>
      </c>
      <c r="C2" s="1">
        <v>2016</v>
      </c>
      <c r="D2" s="1">
        <v>2015</v>
      </c>
      <c r="E2" s="1">
        <v>2014</v>
      </c>
      <c r="F2" s="1">
        <v>2013</v>
      </c>
      <c r="G2" s="1">
        <v>2012</v>
      </c>
      <c r="H2" s="1">
        <v>2011</v>
      </c>
      <c r="I2" s="1">
        <v>2010</v>
      </c>
      <c r="K2" s="6">
        <v>2010</v>
      </c>
      <c r="L2" s="6">
        <v>2011</v>
      </c>
      <c r="M2" s="6">
        <v>2012</v>
      </c>
      <c r="N2" s="6">
        <v>2013</v>
      </c>
      <c r="O2" s="6">
        <v>2014</v>
      </c>
      <c r="P2" s="6">
        <v>2015</v>
      </c>
      <c r="Q2" s="6">
        <v>2016</v>
      </c>
      <c r="R2" s="6">
        <v>2017</v>
      </c>
      <c r="V2" s="9" t="s">
        <v>37</v>
      </c>
      <c r="W2" s="9" t="s">
        <v>38</v>
      </c>
      <c r="X2" s="9" t="s">
        <v>39</v>
      </c>
      <c r="Y2" s="9" t="s">
        <v>40</v>
      </c>
      <c r="Z2" s="9" t="s">
        <v>41</v>
      </c>
      <c r="AA2" s="9" t="s">
        <v>42</v>
      </c>
      <c r="AB2" s="9" t="s">
        <v>55</v>
      </c>
      <c r="AC2" s="11" t="s">
        <v>43</v>
      </c>
      <c r="AE2" s="39" t="s">
        <v>64</v>
      </c>
      <c r="AF2" s="39" t="s">
        <v>63</v>
      </c>
      <c r="AG2" s="41" t="s">
        <v>65</v>
      </c>
      <c r="AH2" s="41"/>
      <c r="AI2" s="41"/>
      <c r="AJ2" s="41"/>
      <c r="AK2" s="41"/>
      <c r="AL2" s="41"/>
      <c r="AM2" s="41"/>
      <c r="AN2" s="41"/>
      <c r="AP2" s="18" t="s">
        <v>64</v>
      </c>
      <c r="AQ2" s="18" t="s">
        <v>66</v>
      </c>
      <c r="AR2" s="18" t="s">
        <v>37</v>
      </c>
      <c r="AS2" s="18" t="s">
        <v>38</v>
      </c>
      <c r="AT2" s="18" t="s">
        <v>39</v>
      </c>
      <c r="AU2" s="18" t="s">
        <v>40</v>
      </c>
      <c r="AV2" s="18" t="s">
        <v>41</v>
      </c>
      <c r="AW2" s="18" t="s">
        <v>42</v>
      </c>
      <c r="AX2" s="18" t="s">
        <v>55</v>
      </c>
      <c r="AY2" s="20" t="s">
        <v>43</v>
      </c>
    </row>
    <row r="3" spans="1:51" ht="20.25" customHeight="1" x14ac:dyDescent="0.25">
      <c r="A3" s="2" t="s">
        <v>1</v>
      </c>
      <c r="B3" s="3">
        <v>3973.66</v>
      </c>
      <c r="C3" s="3">
        <v>3713.7</v>
      </c>
      <c r="D3" s="3">
        <v>3080.17</v>
      </c>
      <c r="E3" s="3">
        <v>1892</v>
      </c>
      <c r="F3" s="3">
        <v>2198</v>
      </c>
      <c r="G3" s="3">
        <v>3640</v>
      </c>
      <c r="H3" s="3">
        <v>2419</v>
      </c>
      <c r="I3" s="3">
        <v>1961.62</v>
      </c>
      <c r="J3">
        <v>1</v>
      </c>
      <c r="K3" s="3">
        <v>1961.62</v>
      </c>
      <c r="L3" s="3">
        <v>2419</v>
      </c>
      <c r="M3" s="3">
        <v>3640</v>
      </c>
      <c r="N3" s="3">
        <v>2198</v>
      </c>
      <c r="O3" s="3">
        <v>1892</v>
      </c>
      <c r="P3" s="3">
        <v>3080.17</v>
      </c>
      <c r="Q3" s="3">
        <v>3713.7</v>
      </c>
      <c r="R3" s="3">
        <v>3973.66</v>
      </c>
      <c r="S3" s="7" t="s">
        <v>34</v>
      </c>
      <c r="T3">
        <f>MIN(K3:R34)</f>
        <v>72.040000000000006</v>
      </c>
      <c r="V3" s="10">
        <f>(0.8*($K$3-72.04)/455528.09)+0.1</f>
        <v>0.10331848690165299</v>
      </c>
      <c r="W3" s="10">
        <f>(0.8*($L$3-72.04)/455528.09)+0.1</f>
        <v>0.10412173923237095</v>
      </c>
      <c r="X3" s="10">
        <f>(0.8*($M$3-72.04)/455528.09)+0.1</f>
        <v>0.10626606363616348</v>
      </c>
      <c r="Y3" s="10">
        <f>(0.8*($N$3-72.04)/455528.09)+0.1</f>
        <v>0.10373361827148794</v>
      </c>
      <c r="Z3" s="10">
        <f>(0.8*($O$3-72.04)/455528.09)+0.1</f>
        <v>0.10319622001795763</v>
      </c>
      <c r="AA3" s="10">
        <f>(0.8*($P$3-72.04)/455528.09)+0.1</f>
        <v>0.10528288826271943</v>
      </c>
      <c r="AB3" s="10">
        <f>(0.8*($Q$3-72.04)/455528.09)+0.1</f>
        <v>0.1063954958299059</v>
      </c>
      <c r="AC3" s="10">
        <f>(0.8*($R$3-72.04)/455528.09)+0.1</f>
        <v>0.10685203847692466</v>
      </c>
      <c r="AE3" s="40"/>
      <c r="AF3" s="40"/>
      <c r="AG3" s="18" t="s">
        <v>37</v>
      </c>
      <c r="AH3" s="18" t="s">
        <v>38</v>
      </c>
      <c r="AI3" s="18" t="s">
        <v>39</v>
      </c>
      <c r="AJ3" s="18" t="s">
        <v>40</v>
      </c>
      <c r="AK3" s="18" t="s">
        <v>41</v>
      </c>
      <c r="AL3" s="18" t="s">
        <v>42</v>
      </c>
      <c r="AM3" s="18" t="s">
        <v>55</v>
      </c>
      <c r="AN3" s="18" t="s">
        <v>43</v>
      </c>
      <c r="AP3" s="15">
        <v>1</v>
      </c>
      <c r="AQ3" s="19" t="s">
        <v>67</v>
      </c>
      <c r="AR3" s="21">
        <f>(0.8*($K$3-72.04)/455528.09)+0.1</f>
        <v>0.10331848690165299</v>
      </c>
      <c r="AS3" s="21">
        <f>(0.8*($L$3-72.04)/455528.09)+0.1</f>
        <v>0.10412173923237095</v>
      </c>
      <c r="AT3" s="21">
        <f>(0.8*($M$3-72.04)/455528.09)+0.1</f>
        <v>0.10626606363616348</v>
      </c>
      <c r="AU3" s="21">
        <f>(0.8*($N$3-72.04)/455528.09)+0.1</f>
        <v>0.10373361827148794</v>
      </c>
      <c r="AV3" s="21">
        <f>(0.8*($O$3-72.04)/455528.09)+0.1</f>
        <v>0.10319622001795763</v>
      </c>
      <c r="AW3" s="21">
        <f>(0.8*($P$3-72.04)/455528.09)+0.1</f>
        <v>0.10528288826271943</v>
      </c>
      <c r="AX3" s="21">
        <f>(0.8*($Q$3-72.04)/455528.09)+0.1</f>
        <v>0.1063954958299059</v>
      </c>
      <c r="AY3" s="21">
        <f>(0.8*($R$3-72.04)/455528.09)+0.1</f>
        <v>0.10685203847692466</v>
      </c>
    </row>
    <row r="4" spans="1:51" ht="20.25" customHeight="1" x14ac:dyDescent="0.25">
      <c r="A4" s="4" t="s">
        <v>2</v>
      </c>
      <c r="B4" s="5">
        <v>142118.94</v>
      </c>
      <c r="C4" s="5">
        <v>141483.60999999999</v>
      </c>
      <c r="D4" s="5">
        <v>136257.70000000001</v>
      </c>
      <c r="E4" s="5">
        <v>132949</v>
      </c>
      <c r="F4" s="5">
        <v>140711</v>
      </c>
      <c r="G4" s="5">
        <v>108018</v>
      </c>
      <c r="H4" s="5">
        <v>79204</v>
      </c>
      <c r="I4" s="5">
        <v>74301.83</v>
      </c>
      <c r="J4" s="5"/>
      <c r="K4" s="5">
        <v>74301.83</v>
      </c>
      <c r="L4" s="5">
        <v>79204</v>
      </c>
      <c r="M4" s="5">
        <v>108018</v>
      </c>
      <c r="N4" s="5">
        <v>140711</v>
      </c>
      <c r="O4" s="5">
        <v>132949</v>
      </c>
      <c r="P4" s="5">
        <v>136257.70000000001</v>
      </c>
      <c r="Q4" s="5">
        <v>141483.60999999999</v>
      </c>
      <c r="R4" s="5">
        <v>142118.94</v>
      </c>
      <c r="S4" s="7" t="s">
        <v>35</v>
      </c>
      <c r="T4">
        <f>MAX(K3:R34)</f>
        <v>455600.13</v>
      </c>
      <c r="V4" s="10">
        <f>(0.8*($K$4-72.04)/455528.09)+0.1</f>
        <v>0.23036261276445105</v>
      </c>
      <c r="W4" s="10">
        <f>(0.8*($L$4-72.04)/455528.09)+0.1</f>
        <v>0.23897182059617883</v>
      </c>
      <c r="X4" s="10">
        <f>(0.8*($M$4-72.04)/455528.09)+0.1</f>
        <v>0.2895750666001739</v>
      </c>
      <c r="Y4" s="10">
        <f>(0.8*($N$4-72.04)/455528.09)+0.1</f>
        <v>0.34699062575921502</v>
      </c>
      <c r="Z4" s="10">
        <f>(0.8*($O$4-72.04)/455528.09)+0.1</f>
        <v>0.33335897463535125</v>
      </c>
      <c r="AA4" s="10">
        <f>(0.8*($P$4-72.04)/455528.09)+0.1</f>
        <v>0.33916972496690601</v>
      </c>
      <c r="AB4" s="10">
        <f>(0.8*($Q$4-72.04)/455528.09)+0.1</f>
        <v>0.34834748610124128</v>
      </c>
      <c r="AC4" s="10">
        <f>(0.8*($R$4-72.04)/455528.09)+0.1</f>
        <v>0.34946325483462504</v>
      </c>
      <c r="AE4" s="15">
        <v>1</v>
      </c>
      <c r="AF4" s="16" t="s">
        <v>1</v>
      </c>
      <c r="AG4" s="17">
        <v>1961.62</v>
      </c>
      <c r="AH4" s="17">
        <v>2419</v>
      </c>
      <c r="AI4" s="17">
        <v>3640</v>
      </c>
      <c r="AJ4" s="17">
        <v>2198</v>
      </c>
      <c r="AK4" s="17">
        <v>1892</v>
      </c>
      <c r="AL4" s="17">
        <v>3080.17</v>
      </c>
      <c r="AM4" s="17">
        <v>3713.7</v>
      </c>
      <c r="AN4" s="17">
        <v>3973.66</v>
      </c>
      <c r="AP4" s="17">
        <v>2</v>
      </c>
      <c r="AQ4" s="22" t="s">
        <v>68</v>
      </c>
      <c r="AR4" s="21">
        <f>(0.8*($K$4-72.04)/455528.09)+0.1</f>
        <v>0.23036261276445105</v>
      </c>
      <c r="AS4" s="21">
        <f>(0.8*($L$4-72.04)/455528.09)+0.1</f>
        <v>0.23897182059617883</v>
      </c>
      <c r="AT4" s="21">
        <f>(0.8*($M$4-72.04)/455528.09)+0.1</f>
        <v>0.2895750666001739</v>
      </c>
      <c r="AU4" s="21">
        <f>(0.8*($N$4-72.04)/455528.09)+0.1</f>
        <v>0.34699062575921502</v>
      </c>
      <c r="AV4" s="21">
        <f>(0.8*($O$4-72.04)/455528.09)+0.1</f>
        <v>0.33335897463535125</v>
      </c>
      <c r="AW4" s="21">
        <f>(0.8*($P$4-72.04)/455528.09)+0.1</f>
        <v>0.33916972496690601</v>
      </c>
      <c r="AX4" s="21">
        <f>(0.8*($Q$4-72.04)/455528.09)+0.1</f>
        <v>0.34834748610124128</v>
      </c>
      <c r="AY4" s="21">
        <f>(0.8*($R$4-72.04)/455528.09)+0.1</f>
        <v>0.34946325483462504</v>
      </c>
    </row>
    <row r="5" spans="1:51" ht="20.25" customHeight="1" x14ac:dyDescent="0.25">
      <c r="A5" s="2" t="s">
        <v>3</v>
      </c>
      <c r="B5" s="3">
        <v>64688.7</v>
      </c>
      <c r="C5" s="3">
        <v>64246.41</v>
      </c>
      <c r="D5" s="3">
        <v>65046.41</v>
      </c>
      <c r="E5" s="3">
        <v>63706</v>
      </c>
      <c r="F5" s="3">
        <v>65688</v>
      </c>
      <c r="G5" s="3">
        <v>62687</v>
      </c>
      <c r="H5" s="3">
        <v>60148</v>
      </c>
      <c r="I5" s="3">
        <v>55537.59</v>
      </c>
      <c r="K5" s="3">
        <v>55537.59</v>
      </c>
      <c r="L5" s="3">
        <v>60148</v>
      </c>
      <c r="M5" s="3">
        <v>62687</v>
      </c>
      <c r="N5" s="3">
        <v>65688</v>
      </c>
      <c r="O5" s="3">
        <v>63706</v>
      </c>
      <c r="P5" s="3">
        <v>65046.41</v>
      </c>
      <c r="Q5" s="3">
        <v>64246.41</v>
      </c>
      <c r="R5" s="3">
        <v>64688.7</v>
      </c>
      <c r="S5" s="7" t="s">
        <v>36</v>
      </c>
      <c r="T5">
        <f>(T4-T3)</f>
        <v>455528.09</v>
      </c>
      <c r="V5" s="10">
        <f>(0.8*($K$5-72.04)/455528.09)+0.1</f>
        <v>0.19740878987287042</v>
      </c>
      <c r="W5" s="10">
        <f>(0.8*($L$5-72.04)/455528.09)+0.1</f>
        <v>0.2055056077880949</v>
      </c>
      <c r="X5" s="10">
        <f>(0.8*($M$5-72.04)/455528.09)+0.1</f>
        <v>0.2099646083296422</v>
      </c>
      <c r="Y5" s="10">
        <f>(0.8*($N$5-72.04)/455528.09)+0.1</f>
        <v>0.2152349748618137</v>
      </c>
      <c r="Z5" s="10">
        <f>(0.8*($O$5-72.04)/455528.09)+0.1</f>
        <v>0.211754179637967</v>
      </c>
      <c r="AA5" s="10">
        <f>(0.8*($P$5-72.04)/455528.09)+0.1</f>
        <v>0.21410821229487736</v>
      </c>
      <c r="AB5" s="10">
        <f>(0.8*($Q$5-72.04)/455528.09)+0.1</f>
        <v>0.21270324954054975</v>
      </c>
      <c r="AC5" s="10">
        <f>(0.8*($R$5-72.04)/455528.09)+0.1</f>
        <v>0.21348000076131418</v>
      </c>
      <c r="AE5" s="15">
        <v>2</v>
      </c>
      <c r="AF5" s="16" t="s">
        <v>2</v>
      </c>
      <c r="AG5" s="17">
        <v>74301.83</v>
      </c>
      <c r="AH5" s="17">
        <v>79204</v>
      </c>
      <c r="AI5" s="17">
        <v>108018</v>
      </c>
      <c r="AJ5" s="17">
        <v>140711</v>
      </c>
      <c r="AK5" s="17">
        <v>132949</v>
      </c>
      <c r="AL5" s="17">
        <v>136257.70000000001</v>
      </c>
      <c r="AM5" s="17">
        <v>141483.60999999999</v>
      </c>
      <c r="AN5" s="17">
        <v>142118.94</v>
      </c>
      <c r="AP5" s="15">
        <v>3</v>
      </c>
      <c r="AQ5" s="19" t="s">
        <v>69</v>
      </c>
      <c r="AR5" s="21">
        <f>(0.8*($K$5-72.04)/455528.09)+0.1</f>
        <v>0.19740878987287042</v>
      </c>
      <c r="AS5" s="21">
        <f>(0.8*($L$5-72.04)/455528.09)+0.1</f>
        <v>0.2055056077880949</v>
      </c>
      <c r="AT5" s="21">
        <f>(0.8*($M$5-72.04)/455528.09)+0.1</f>
        <v>0.2099646083296422</v>
      </c>
      <c r="AU5" s="21">
        <f>(0.8*($N$5-72.04)/455528.09)+0.1</f>
        <v>0.2152349748618137</v>
      </c>
      <c r="AV5" s="21">
        <f>(0.8*($O$5-72.04)/455528.09)+0.1</f>
        <v>0.211754179637967</v>
      </c>
      <c r="AW5" s="21">
        <f>(0.8*($P$5-72.04)/455528.09)+0.1</f>
        <v>0.21410821229487736</v>
      </c>
      <c r="AX5" s="21">
        <f>(0.8*($Q$5-72.04)/455528.09)+0.1</f>
        <v>0.21270324954054975</v>
      </c>
      <c r="AY5" s="21">
        <f>(0.8*($R$5-72.04)/455528.09)+0.1</f>
        <v>0.21348000076131418</v>
      </c>
    </row>
    <row r="6" spans="1:51" ht="20.25" customHeight="1" x14ac:dyDescent="0.25">
      <c r="A6" s="4" t="s">
        <v>4</v>
      </c>
      <c r="B6" s="5">
        <v>2444.0300000000002</v>
      </c>
      <c r="C6" s="5">
        <v>2396.11</v>
      </c>
      <c r="D6" s="5">
        <v>986.53</v>
      </c>
      <c r="E6" s="5">
        <v>1019</v>
      </c>
      <c r="F6" s="5">
        <v>2217</v>
      </c>
      <c r="G6" s="5">
        <v>2022</v>
      </c>
      <c r="H6" s="5">
        <v>1384</v>
      </c>
      <c r="I6" s="5">
        <v>1748.11</v>
      </c>
      <c r="K6" s="5">
        <v>1748.11</v>
      </c>
      <c r="L6" s="5">
        <v>1384</v>
      </c>
      <c r="M6" s="5">
        <v>2022</v>
      </c>
      <c r="N6" s="5">
        <v>2217</v>
      </c>
      <c r="O6" s="5">
        <v>1019</v>
      </c>
      <c r="P6" s="5">
        <v>986.53</v>
      </c>
      <c r="Q6" s="5">
        <v>2396.11</v>
      </c>
      <c r="R6" s="5">
        <v>2444.0300000000002</v>
      </c>
      <c r="V6" s="10">
        <f>(0.8*($K$6-72.04)/455528.09)+0.1</f>
        <v>0.10294351990455737</v>
      </c>
      <c r="W6" s="10">
        <f>(0.8*($L$6-72.04)/455528.09)+0.1</f>
        <v>0.10230406866895958</v>
      </c>
      <c r="X6" s="10">
        <f>(0.8*($M$6-72.04)/455528.09)+0.1</f>
        <v>0.10342452646553586</v>
      </c>
      <c r="Y6" s="10">
        <f>(0.8*($N$6-72.04)/455528.09)+0.1</f>
        <v>0.10376698613690322</v>
      </c>
      <c r="Z6" s="10">
        <f>(0.8*($O$6-72.04)/455528.09)+0.1</f>
        <v>0.10166305441229762</v>
      </c>
      <c r="AA6" s="10">
        <f>(0.8*($P$6-72.04)/455528.09)+0.1</f>
        <v>0.10160603048650634</v>
      </c>
      <c r="AB6" s="10">
        <f>(0.8*($Q$6-72.04)/455528.09)+0.1</f>
        <v>0.10408153973556275</v>
      </c>
      <c r="AC6" s="10">
        <f>(0.8*($R$6-72.04)/455528.09)+0.1</f>
        <v>0.10416569700454698</v>
      </c>
      <c r="AE6" s="15">
        <v>3</v>
      </c>
      <c r="AF6" s="16" t="s">
        <v>3</v>
      </c>
      <c r="AG6" s="17">
        <v>55537.59</v>
      </c>
      <c r="AH6" s="17">
        <v>60148</v>
      </c>
      <c r="AI6" s="17">
        <v>62687</v>
      </c>
      <c r="AJ6" s="17">
        <v>65688</v>
      </c>
      <c r="AK6" s="17">
        <v>63706</v>
      </c>
      <c r="AL6" s="17">
        <v>65046.41</v>
      </c>
      <c r="AM6" s="17">
        <v>64246.41</v>
      </c>
      <c r="AN6" s="17">
        <v>64688.7</v>
      </c>
      <c r="AP6" s="17">
        <v>4</v>
      </c>
      <c r="AQ6" s="22" t="s">
        <v>70</v>
      </c>
      <c r="AR6" s="21">
        <f>(0.8*($K$6-72.04)/455528.09)+0.1</f>
        <v>0.10294351990455737</v>
      </c>
      <c r="AS6" s="21">
        <f>(0.8*($L$6-72.04)/455528.09)+0.1</f>
        <v>0.10230406866895958</v>
      </c>
      <c r="AT6" s="21">
        <f>(0.8*($M$6-72.04)/455528.09)+0.1</f>
        <v>0.10342452646553586</v>
      </c>
      <c r="AU6" s="21">
        <f>(0.8*($N$6-72.04)/455528.09)+0.1</f>
        <v>0.10376698613690322</v>
      </c>
      <c r="AV6" s="21">
        <f>(0.8*($O$6-72.04)/455528.09)+0.1</f>
        <v>0.10166305441229762</v>
      </c>
      <c r="AW6" s="21">
        <f>(0.8*($P$6-72.04)/455528.09)+0.1</f>
        <v>0.10160603048650634</v>
      </c>
      <c r="AX6" s="21">
        <f>(0.8*($Q$6-72.04)/455528.09)+0.1</f>
        <v>0.10408153973556275</v>
      </c>
      <c r="AY6" s="21">
        <f>(0.8*($R$6-72.04)/455528.09)+0.1</f>
        <v>0.10416569700454698</v>
      </c>
    </row>
    <row r="7" spans="1:51" ht="20.25" customHeight="1" x14ac:dyDescent="0.25">
      <c r="A7" s="2" t="s">
        <v>5</v>
      </c>
      <c r="B7" s="3">
        <v>5780.36</v>
      </c>
      <c r="C7" s="3">
        <v>5414.35</v>
      </c>
      <c r="D7" s="3">
        <v>4878.04</v>
      </c>
      <c r="E7" s="3">
        <v>4950</v>
      </c>
      <c r="F7" s="3">
        <v>7332</v>
      </c>
      <c r="G7" s="3">
        <v>4641</v>
      </c>
      <c r="H7" s="3">
        <v>4771</v>
      </c>
      <c r="I7" s="3">
        <v>3847.75</v>
      </c>
      <c r="K7" s="3">
        <v>3847.75</v>
      </c>
      <c r="L7" s="3">
        <v>4771</v>
      </c>
      <c r="M7" s="3">
        <v>4641</v>
      </c>
      <c r="N7" s="3">
        <v>7332</v>
      </c>
      <c r="O7" s="3">
        <v>4950</v>
      </c>
      <c r="P7" s="3">
        <v>4878.04</v>
      </c>
      <c r="Q7" s="3">
        <v>5414.35</v>
      </c>
      <c r="R7" s="3">
        <v>5780.36</v>
      </c>
      <c r="V7" s="10">
        <f>(0.8*($K$7-72.04)/455528.09)+0.1</f>
        <v>0.10663091490142793</v>
      </c>
      <c r="W7" s="10">
        <f>(0.8*($L$7-72.04)/455528.09)+0.1</f>
        <v>0.10825232973009415</v>
      </c>
      <c r="X7" s="10">
        <f>(0.8*($M$7-72.04)/455528.09)+0.1</f>
        <v>0.10802402328251591</v>
      </c>
      <c r="Y7" s="10">
        <f>(0.8*($N$7-72.04)/455528.09)+0.1</f>
        <v>0.11274996674738544</v>
      </c>
      <c r="Z7" s="10">
        <f>(0.8*($O$7-72.04)/455528.09)+0.1</f>
        <v>0.10856669014637495</v>
      </c>
      <c r="AA7" s="10">
        <f>(0.8*($P$7-72.04)/455528.09)+0.1</f>
        <v>0.10844031374662319</v>
      </c>
      <c r="AB7" s="10">
        <f>(0.8*($Q$7-72.04)/455528.09)+0.1</f>
        <v>0.10938218321509</v>
      </c>
      <c r="AC7" s="10">
        <f>(0.8*($R$7-72.04)/455528.09)+0.1</f>
        <v>0.1100249712372293</v>
      </c>
      <c r="AE7" s="15">
        <v>4</v>
      </c>
      <c r="AF7" s="16" t="s">
        <v>4</v>
      </c>
      <c r="AG7" s="17">
        <v>1748.11</v>
      </c>
      <c r="AH7" s="17">
        <v>1384</v>
      </c>
      <c r="AI7" s="17">
        <v>2022</v>
      </c>
      <c r="AJ7" s="17">
        <v>2217</v>
      </c>
      <c r="AK7" s="17">
        <v>1019</v>
      </c>
      <c r="AL7" s="17">
        <v>986.53</v>
      </c>
      <c r="AM7" s="17">
        <v>2396.11</v>
      </c>
      <c r="AN7" s="17">
        <v>2444.0300000000002</v>
      </c>
      <c r="AP7" s="15">
        <v>5</v>
      </c>
      <c r="AQ7" s="19" t="s">
        <v>71</v>
      </c>
      <c r="AR7" s="21">
        <f>(0.8*($K$7-72.04)/455528.09)+0.1</f>
        <v>0.10663091490142793</v>
      </c>
      <c r="AS7" s="21">
        <f>(0.8*($L$7-72.04)/455528.09)+0.1</f>
        <v>0.10825232973009415</v>
      </c>
      <c r="AT7" s="21">
        <f>(0.8*($M$7-72.04)/455528.09)+0.1</f>
        <v>0.10802402328251591</v>
      </c>
      <c r="AU7" s="21">
        <f>(0.8*($N$7-72.04)/455528.09)+0.1</f>
        <v>0.11274996674738544</v>
      </c>
      <c r="AV7" s="21">
        <f>(0.8*($O$7-72.04)/455528.09)+0.1</f>
        <v>0.10856669014637495</v>
      </c>
      <c r="AW7" s="21">
        <f>(0.8*($P$7-72.04)/455528.09)+0.1</f>
        <v>0.10844031374662319</v>
      </c>
      <c r="AX7" s="21">
        <f>(0.8*($Q$7-72.04)/455528.09)+0.1</f>
        <v>0.10938218321509</v>
      </c>
      <c r="AY7" s="21">
        <f>(0.8*($R$7-72.04)/455528.09)+0.1</f>
        <v>0.1100249712372293</v>
      </c>
    </row>
    <row r="8" spans="1:51" ht="20.25" customHeight="1" x14ac:dyDescent="0.25">
      <c r="A8" s="4" t="s">
        <v>6</v>
      </c>
      <c r="B8" s="5">
        <v>58451.99</v>
      </c>
      <c r="C8" s="5">
        <v>56701.04</v>
      </c>
      <c r="D8" s="5">
        <v>56242.04</v>
      </c>
      <c r="E8" s="5">
        <v>55354</v>
      </c>
      <c r="F8" s="5">
        <v>59106</v>
      </c>
      <c r="G8" s="5">
        <v>49540</v>
      </c>
      <c r="H8" s="5">
        <v>48726</v>
      </c>
      <c r="I8" s="5">
        <v>47616.49</v>
      </c>
      <c r="K8" s="5">
        <v>47616.49</v>
      </c>
      <c r="L8" s="5">
        <v>48726</v>
      </c>
      <c r="M8" s="5">
        <v>49540</v>
      </c>
      <c r="N8" s="5">
        <v>59106</v>
      </c>
      <c r="O8" s="5">
        <v>55354</v>
      </c>
      <c r="P8" s="5">
        <v>56242.04</v>
      </c>
      <c r="Q8" s="5">
        <v>56701.04</v>
      </c>
      <c r="R8" s="5">
        <v>58451.99</v>
      </c>
      <c r="V8" s="10">
        <f>(0.8*($K$8-72.04)/455528.09)+0.1</f>
        <v>0.18349772678123977</v>
      </c>
      <c r="W8" s="10">
        <f>(0.8*($L$8-72.04)/455528.09)+0.1</f>
        <v>0.18544625206318233</v>
      </c>
      <c r="X8" s="10">
        <f>(0.8*($M$8-72.04)/455528.09)+0.1</f>
        <v>0.18687580166571066</v>
      </c>
      <c r="Y8" s="10">
        <f>(0.8*($N$8-72.04)/455528.09)+0.1</f>
        <v>0.2036756438005832</v>
      </c>
      <c r="Z8" s="10">
        <f>(0.8*($O$8-72.04)/455528.09)+0.1</f>
        <v>0.19708636848278666</v>
      </c>
      <c r="AA8" s="10">
        <f>(0.8*($P$8-72.04)/455528.09)+0.1</f>
        <v>0.19864594738822802</v>
      </c>
      <c r="AB8" s="10">
        <f>(0.8*($Q$8-72.04)/455528.09)+0.1</f>
        <v>0.19945204476852352</v>
      </c>
      <c r="AC8" s="10">
        <f>(0.8*($R$8-72.04)/455528.09)+0.1</f>
        <v>0.20252706918688593</v>
      </c>
      <c r="AE8" s="15">
        <v>5</v>
      </c>
      <c r="AF8" s="16" t="s">
        <v>5</v>
      </c>
      <c r="AG8" s="17">
        <v>3847.75</v>
      </c>
      <c r="AH8" s="17">
        <v>4771</v>
      </c>
      <c r="AI8" s="17">
        <v>4641</v>
      </c>
      <c r="AJ8" s="17">
        <v>7332</v>
      </c>
      <c r="AK8" s="17">
        <v>4950</v>
      </c>
      <c r="AL8" s="17">
        <v>4878.04</v>
      </c>
      <c r="AM8" s="17">
        <v>5414.35</v>
      </c>
      <c r="AN8" s="17">
        <v>5780.36</v>
      </c>
      <c r="AP8" s="17">
        <v>6</v>
      </c>
      <c r="AQ8" s="22" t="s">
        <v>72</v>
      </c>
      <c r="AR8" s="21">
        <f>(0.8*($K$8-72.04)/455528.09)+0.1</f>
        <v>0.18349772678123977</v>
      </c>
      <c r="AS8" s="21">
        <f>(0.8*($L$8-72.04)/455528.09)+0.1</f>
        <v>0.18544625206318233</v>
      </c>
      <c r="AT8" s="21">
        <f>(0.8*($M$8-72.04)/455528.09)+0.1</f>
        <v>0.18687580166571066</v>
      </c>
      <c r="AU8" s="21">
        <f>(0.8*($N$8-72.04)/455528.09)+0.1</f>
        <v>0.2036756438005832</v>
      </c>
      <c r="AV8" s="21">
        <f>(0.8*($O$8-72.04)/455528.09)+0.1</f>
        <v>0.19708636848278666</v>
      </c>
      <c r="AW8" s="21">
        <f>(0.8*($P$8-72.04)/455528.09)+0.1</f>
        <v>0.19864594738822802</v>
      </c>
      <c r="AX8" s="21">
        <f>(0.8*($Q$8-72.04)/455528.09)+0.1</f>
        <v>0.19945204476852352</v>
      </c>
      <c r="AY8" s="21">
        <f>(0.8*($R$8-72.04)/455528.09)+0.1</f>
        <v>0.20252706918688593</v>
      </c>
    </row>
    <row r="9" spans="1:51" ht="20.25" customHeight="1" x14ac:dyDescent="0.25">
      <c r="A9" s="2" t="s">
        <v>7</v>
      </c>
      <c r="B9" s="3">
        <v>1441.49</v>
      </c>
      <c r="C9" s="3">
        <v>1272.8399999999999</v>
      </c>
      <c r="D9" s="3">
        <v>986.93</v>
      </c>
      <c r="E9" s="3">
        <v>561</v>
      </c>
      <c r="F9" s="3">
        <v>529</v>
      </c>
      <c r="G9" s="3">
        <v>576</v>
      </c>
      <c r="H9" s="3">
        <v>582</v>
      </c>
      <c r="I9" s="3">
        <v>451.82</v>
      </c>
      <c r="K9" s="3">
        <v>451.82</v>
      </c>
      <c r="L9" s="3">
        <v>582</v>
      </c>
      <c r="M9" s="3">
        <v>576</v>
      </c>
      <c r="N9" s="3">
        <v>529</v>
      </c>
      <c r="O9" s="3">
        <v>561</v>
      </c>
      <c r="P9" s="3">
        <v>986.93</v>
      </c>
      <c r="Q9" s="3">
        <v>1272.8399999999999</v>
      </c>
      <c r="R9" s="3">
        <v>1441.49</v>
      </c>
      <c r="V9" s="10">
        <f>(0.8*($K$9-72.04)/455528.09)+0.1</f>
        <v>0.10066697094354818</v>
      </c>
      <c r="W9" s="10">
        <f>(0.8*($L$9-72.04)/455528.09)+0.1</f>
        <v>0.10089559350774614</v>
      </c>
      <c r="X9" s="10">
        <f>(0.8*($M$9-72.04)/455528.09)+0.1</f>
        <v>0.10088505628708869</v>
      </c>
      <c r="Y9" s="10">
        <f>(0.8*($N$9-72.04)/455528.09)+0.1</f>
        <v>0.10080251472527194</v>
      </c>
      <c r="Z9" s="10">
        <f>(0.8*($O$9-72.04)/455528.09)+0.1</f>
        <v>0.10085871323544504</v>
      </c>
      <c r="AA9" s="10">
        <f>(0.8*($P$9-72.04)/455528.09)+0.1</f>
        <v>0.1016067329678835</v>
      </c>
      <c r="AB9" s="10">
        <f>(0.8*($Q$9-72.04)/455528.09)+0.1</f>
        <v>0.10210884909424577</v>
      </c>
      <c r="AC9" s="10">
        <f>(0.8*($R$9-72.04)/455528.09)+0.1</f>
        <v>0.10240503280489245</v>
      </c>
      <c r="AE9" s="15">
        <v>6</v>
      </c>
      <c r="AF9" s="16" t="s">
        <v>6</v>
      </c>
      <c r="AG9" s="17">
        <v>47616.49</v>
      </c>
      <c r="AH9" s="17">
        <v>48726</v>
      </c>
      <c r="AI9" s="17">
        <v>49540</v>
      </c>
      <c r="AJ9" s="17">
        <v>59106</v>
      </c>
      <c r="AK9" s="17">
        <v>55354</v>
      </c>
      <c r="AL9" s="17">
        <v>56242.04</v>
      </c>
      <c r="AM9" s="17">
        <v>56701.04</v>
      </c>
      <c r="AN9" s="17">
        <v>58451.99</v>
      </c>
      <c r="AP9" s="15">
        <v>7</v>
      </c>
      <c r="AQ9" s="19" t="s">
        <v>73</v>
      </c>
      <c r="AR9" s="21">
        <f>(0.8*($K$9-72.04)/455528.09)+0.1</f>
        <v>0.10066697094354818</v>
      </c>
      <c r="AS9" s="21">
        <f>(0.8*($L$9-72.04)/455528.09)+0.1</f>
        <v>0.10089559350774614</v>
      </c>
      <c r="AT9" s="21">
        <f>(0.8*($M$9-72.04)/455528.09)+0.1</f>
        <v>0.10088505628708869</v>
      </c>
      <c r="AU9" s="21">
        <f>(0.8*($N$9-72.04)/455528.09)+0.1</f>
        <v>0.10080251472527194</v>
      </c>
      <c r="AV9" s="21">
        <f>(0.8*($O$9-72.04)/455528.09)+0.1</f>
        <v>0.10085871323544504</v>
      </c>
      <c r="AW9" s="21">
        <f>(0.8*($P$9-72.04)/455528.09)+0.1</f>
        <v>0.1016067329678835</v>
      </c>
      <c r="AX9" s="21">
        <f>(0.8*($Q$9-72.04)/455528.09)+0.1</f>
        <v>0.10210884909424577</v>
      </c>
      <c r="AY9" s="21">
        <f>(0.8*($R$9-72.04)/455528.09)+0.1</f>
        <v>0.10240503280489245</v>
      </c>
    </row>
    <row r="10" spans="1:51" ht="20.25" customHeight="1" x14ac:dyDescent="0.25">
      <c r="A10" s="4" t="s">
        <v>8</v>
      </c>
      <c r="B10" s="5">
        <v>42992.86</v>
      </c>
      <c r="C10" s="5">
        <v>39286.21</v>
      </c>
      <c r="D10" s="5">
        <v>37839.269999999997</v>
      </c>
      <c r="E10" s="5">
        <v>50786</v>
      </c>
      <c r="F10" s="5">
        <v>51388</v>
      </c>
      <c r="G10" s="5">
        <v>61335</v>
      </c>
      <c r="H10" s="5">
        <v>44878</v>
      </c>
      <c r="I10" s="5">
        <v>40470.31</v>
      </c>
      <c r="K10" s="5">
        <v>40470.31</v>
      </c>
      <c r="L10" s="5">
        <v>44878</v>
      </c>
      <c r="M10" s="5">
        <v>61335</v>
      </c>
      <c r="N10" s="5">
        <v>51388</v>
      </c>
      <c r="O10" s="5">
        <v>50786</v>
      </c>
      <c r="P10" s="5">
        <v>37839.269999999997</v>
      </c>
      <c r="Q10" s="5">
        <v>39286.21</v>
      </c>
      <c r="R10" s="5">
        <v>42992.86</v>
      </c>
      <c r="V10" s="10">
        <f>(0.8*($K$10-72.04)/455528.09)+0.1</f>
        <v>0.17094758086158857</v>
      </c>
      <c r="W10" s="10">
        <f>(0.8*($L$10-72.04)/455528.09)+0.1</f>
        <v>0.17868838121486647</v>
      </c>
      <c r="X10" s="10">
        <f>(0.8*($M$10-72.04)/455528.09)+0.1</f>
        <v>0.20759022127482851</v>
      </c>
      <c r="Y10" s="10">
        <f>(0.8*($N$10-72.04)/455528.09)+0.1</f>
        <v>0.19012126562820747</v>
      </c>
      <c r="Z10" s="10">
        <f>(0.8*($O$10-72.04)/455528.09)+0.1</f>
        <v>0.18906403115557596</v>
      </c>
      <c r="AA10" s="10">
        <f>(0.8*($P$10-72.04)/455528.09)+0.1</f>
        <v>0.16632693935515591</v>
      </c>
      <c r="AB10" s="10">
        <f>(0.8*($Q$10-72.04)/455528.09)+0.1</f>
        <v>0.16886806036483942</v>
      </c>
      <c r="AC10" s="10">
        <f>(0.8*($R$10-72.04)/455528.09)+0.1</f>
        <v>0.17537769185650001</v>
      </c>
      <c r="AE10" s="15">
        <v>7</v>
      </c>
      <c r="AF10" s="16" t="s">
        <v>7</v>
      </c>
      <c r="AG10" s="17">
        <v>451.82</v>
      </c>
      <c r="AH10" s="17">
        <v>582</v>
      </c>
      <c r="AI10" s="17">
        <v>576</v>
      </c>
      <c r="AJ10" s="17">
        <v>529</v>
      </c>
      <c r="AK10" s="17">
        <v>561</v>
      </c>
      <c r="AL10" s="17">
        <v>986.93</v>
      </c>
      <c r="AM10" s="17">
        <v>1272.8399999999999</v>
      </c>
      <c r="AN10" s="17">
        <v>1441.49</v>
      </c>
      <c r="AP10" s="17">
        <v>8</v>
      </c>
      <c r="AQ10" s="22" t="s">
        <v>74</v>
      </c>
      <c r="AR10" s="21">
        <f>(0.8*($K$10-72.04)/455528.09)+0.1</f>
        <v>0.17094758086158857</v>
      </c>
      <c r="AS10" s="21">
        <f>(0.8*($L$10-72.04)/455528.09)+0.1</f>
        <v>0.17868838121486647</v>
      </c>
      <c r="AT10" s="21">
        <f>(0.8*($M$10-72.04)/455528.09)+0.1</f>
        <v>0.20759022127482851</v>
      </c>
      <c r="AU10" s="21">
        <f>(0.8*($N$10-72.04)/455528.09)+0.1</f>
        <v>0.19012126562820747</v>
      </c>
      <c r="AV10" s="21">
        <f>(0.8*($O$10-72.04)/455528.09)+0.1</f>
        <v>0.18906403115557596</v>
      </c>
      <c r="AW10" s="21">
        <f>(0.8*($P$10-72.04)/455528.09)+0.1</f>
        <v>0.16632693935515591</v>
      </c>
      <c r="AX10" s="21">
        <f>(0.8*($Q$10-72.04)/455528.09)+0.1</f>
        <v>0.16886806036483942</v>
      </c>
      <c r="AY10" s="21">
        <f>(0.8*($R$10-72.04)/455528.09)+0.1</f>
        <v>0.17537769185650001</v>
      </c>
    </row>
    <row r="11" spans="1:51" ht="20.25" customHeight="1" x14ac:dyDescent="0.25">
      <c r="A11" s="2" t="s">
        <v>9</v>
      </c>
      <c r="B11" s="3">
        <v>1006.7</v>
      </c>
      <c r="C11" s="3">
        <v>890.57</v>
      </c>
      <c r="D11" s="3">
        <v>582.78</v>
      </c>
      <c r="E11" s="3">
        <v>669</v>
      </c>
      <c r="F11" s="3">
        <v>1238</v>
      </c>
      <c r="G11" s="3">
        <v>544</v>
      </c>
      <c r="H11" s="3">
        <v>593</v>
      </c>
      <c r="I11" s="3">
        <v>579.79</v>
      </c>
      <c r="K11" s="3">
        <v>579.79</v>
      </c>
      <c r="L11" s="3">
        <v>593</v>
      </c>
      <c r="M11" s="3">
        <v>544</v>
      </c>
      <c r="N11" s="3">
        <v>1238</v>
      </c>
      <c r="O11" s="3">
        <v>669</v>
      </c>
      <c r="P11" s="3">
        <v>582.78</v>
      </c>
      <c r="Q11" s="3">
        <v>890.57</v>
      </c>
      <c r="R11" s="3">
        <v>1006.7</v>
      </c>
      <c r="V11" s="10">
        <f>(0.8*($K$11-72.04)/455528.09)+0.1</f>
        <v>0.10089171229813731</v>
      </c>
      <c r="W11" s="10">
        <f>(0.8*($L$11-72.04)/455528.09)+0.1</f>
        <v>0.10091491174561815</v>
      </c>
      <c r="X11" s="10">
        <f>(0.8*($M$11-72.04)/455528.09)+0.1</f>
        <v>0.10082885777691558</v>
      </c>
      <c r="Y11" s="10">
        <f>(0.8*($N$11-72.04)/455528.09)+0.1</f>
        <v>0.10204766296629479</v>
      </c>
      <c r="Z11" s="10">
        <f>(0.8*($O$11-72.04)/455528.09)+0.1</f>
        <v>0.10104838320727927</v>
      </c>
      <c r="AA11" s="10">
        <f>(0.8*($P$11-72.04)/455528.09)+0.1</f>
        <v>0.10089696334643161</v>
      </c>
      <c r="AB11" s="10">
        <f>(0.8*($Q$11-72.04)/455528.09)+0.1</f>
        <v>0.10143750520412474</v>
      </c>
      <c r="AC11" s="10">
        <f>(0.8*($R$11-72.04)/455528.09)+0.1</f>
        <v>0.10164145310994982</v>
      </c>
      <c r="AE11" s="15">
        <v>8</v>
      </c>
      <c r="AF11" s="16" t="s">
        <v>8</v>
      </c>
      <c r="AG11" s="17">
        <v>40470.31</v>
      </c>
      <c r="AH11" s="17">
        <v>44878</v>
      </c>
      <c r="AI11" s="17">
        <v>61335</v>
      </c>
      <c r="AJ11" s="17">
        <v>51388</v>
      </c>
      <c r="AK11" s="17">
        <v>50786</v>
      </c>
      <c r="AL11" s="17">
        <v>37839.269999999997</v>
      </c>
      <c r="AM11" s="17">
        <v>39286.21</v>
      </c>
      <c r="AN11" s="17">
        <v>42992.86</v>
      </c>
      <c r="AP11" s="15">
        <v>9</v>
      </c>
      <c r="AQ11" s="19" t="s">
        <v>75</v>
      </c>
      <c r="AR11" s="21">
        <f>(0.8*($K$11-72.04)/455528.09)+0.1</f>
        <v>0.10089171229813731</v>
      </c>
      <c r="AS11" s="21">
        <f>(0.8*($L$11-72.04)/455528.09)+0.1</f>
        <v>0.10091491174561815</v>
      </c>
      <c r="AT11" s="21">
        <f>(0.8*($M$11-72.04)/455528.09)+0.1</f>
        <v>0.10082885777691558</v>
      </c>
      <c r="AU11" s="21">
        <f>(0.8*($N$11-72.04)/455528.09)+0.1</f>
        <v>0.10204766296629479</v>
      </c>
      <c r="AV11" s="21">
        <f>(0.8*($O$11-72.04)/455528.09)+0.1</f>
        <v>0.10104838320727927</v>
      </c>
      <c r="AW11" s="21">
        <f>(0.8*($P$11-72.04)/455528.09)+0.1</f>
        <v>0.10089696334643161</v>
      </c>
      <c r="AX11" s="21">
        <f>(0.8*($Q$11-72.04)/455528.09)+0.1</f>
        <v>0.10143750520412474</v>
      </c>
      <c r="AY11" s="21">
        <f>(0.8*($R$11-72.04)/455528.09)+0.1</f>
        <v>0.10164145310994982</v>
      </c>
    </row>
    <row r="12" spans="1:51" ht="20.25" customHeight="1" x14ac:dyDescent="0.25">
      <c r="A12" s="4" t="s">
        <v>10</v>
      </c>
      <c r="B12" s="5">
        <v>7021.74</v>
      </c>
      <c r="C12" s="5">
        <v>5041.82</v>
      </c>
      <c r="D12" s="5">
        <v>3620.18</v>
      </c>
      <c r="E12" s="5">
        <v>2927</v>
      </c>
      <c r="F12" s="5">
        <v>3154</v>
      </c>
      <c r="G12" s="5">
        <v>3425</v>
      </c>
      <c r="H12" s="5">
        <v>7129</v>
      </c>
      <c r="I12" s="5">
        <v>6935.16</v>
      </c>
      <c r="K12" s="5">
        <v>6935.16</v>
      </c>
      <c r="L12" s="5">
        <v>7129</v>
      </c>
      <c r="M12" s="5">
        <v>3425</v>
      </c>
      <c r="N12" s="5">
        <v>3154</v>
      </c>
      <c r="O12" s="5">
        <v>2927</v>
      </c>
      <c r="P12" s="5">
        <v>3620.18</v>
      </c>
      <c r="Q12" s="5">
        <v>5041.82</v>
      </c>
      <c r="R12" s="5">
        <v>7021.74</v>
      </c>
      <c r="V12" s="10">
        <f>(0.8*($K$12-72.04)/455528.09)+0.1</f>
        <v>0.11205303497310122</v>
      </c>
      <c r="W12" s="10">
        <f>(0.8*($L$12-72.04)/455528.09)+0.1</f>
        <v>0.11239345744847482</v>
      </c>
      <c r="X12" s="10">
        <f>(0.8*($M$12-72.04)/455528.09)+0.1</f>
        <v>0.10588847989593793</v>
      </c>
      <c r="Y12" s="10">
        <f>(0.8*($N$12-72.04)/455528.09)+0.1</f>
        <v>0.10541254876290945</v>
      </c>
      <c r="Z12" s="10">
        <f>(0.8*($O$12-72.04)/455528.09)+0.1</f>
        <v>0.10501389058136898</v>
      </c>
      <c r="AA12" s="10">
        <f>(0.8*($P$12-72.04)/455528.09)+0.1</f>
        <v>0.10623125568392501</v>
      </c>
      <c r="AB12" s="10">
        <f>(0.8*($Q$12-72.04)/455528.09)+0.1</f>
        <v>0.10872794474650291</v>
      </c>
      <c r="AC12" s="10">
        <f>(0.8*($R$12-72.04)/455528.09)+0.1</f>
        <v>0.11220508706718833</v>
      </c>
      <c r="AE12" s="15">
        <v>9</v>
      </c>
      <c r="AF12" s="16" t="s">
        <v>9</v>
      </c>
      <c r="AG12" s="17">
        <v>579.79</v>
      </c>
      <c r="AH12" s="17">
        <v>593</v>
      </c>
      <c r="AI12" s="17">
        <v>544</v>
      </c>
      <c r="AJ12" s="17">
        <v>1238</v>
      </c>
      <c r="AK12" s="17">
        <v>669</v>
      </c>
      <c r="AL12" s="17">
        <v>582.78</v>
      </c>
      <c r="AM12" s="17">
        <v>890.57</v>
      </c>
      <c r="AN12" s="17">
        <v>1006.7</v>
      </c>
      <c r="AP12" s="17">
        <v>10</v>
      </c>
      <c r="AQ12" s="22" t="s">
        <v>76</v>
      </c>
      <c r="AR12" s="21">
        <f>(0.8*($K$12-72.04)/455528.09)+0.1</f>
        <v>0.11205303497310122</v>
      </c>
      <c r="AS12" s="21">
        <f>(0.8*($L$12-72.04)/455528.09)+0.1</f>
        <v>0.11239345744847482</v>
      </c>
      <c r="AT12" s="21">
        <f>(0.8*($M$12-72.04)/455528.09)+0.1</f>
        <v>0.10588847989593793</v>
      </c>
      <c r="AU12" s="21">
        <f>(0.8*($N$12-72.04)/455528.09)+0.1</f>
        <v>0.10541254876290945</v>
      </c>
      <c r="AV12" s="21">
        <f>(0.8*($O$12-72.04)/455528.09)+0.1</f>
        <v>0.10501389058136898</v>
      </c>
      <c r="AW12" s="21">
        <f>(0.8*($P$12-72.04)/455528.09)+0.1</f>
        <v>0.10623125568392501</v>
      </c>
      <c r="AX12" s="21">
        <f>(0.8*($Q$12-72.04)/455528.09)+0.1</f>
        <v>0.10872794474650291</v>
      </c>
      <c r="AY12" s="21">
        <f>(0.8*($R$12-72.04)/455528.09)+0.1</f>
        <v>0.11220508706718833</v>
      </c>
    </row>
    <row r="13" spans="1:51" ht="20.25" customHeight="1" x14ac:dyDescent="0.25">
      <c r="A13" s="4" t="s">
        <v>11</v>
      </c>
      <c r="B13" s="5">
        <v>145861.76000000001</v>
      </c>
      <c r="C13" s="5">
        <v>139192.78</v>
      </c>
      <c r="D13" s="5">
        <v>133435.76999999999</v>
      </c>
      <c r="E13" s="5">
        <v>134581</v>
      </c>
      <c r="F13" s="5">
        <v>131586</v>
      </c>
      <c r="G13" s="5">
        <v>120123</v>
      </c>
      <c r="H13" s="5">
        <v>115787</v>
      </c>
      <c r="I13" s="5">
        <v>103427.58</v>
      </c>
      <c r="K13" s="5">
        <v>103427.58</v>
      </c>
      <c r="L13" s="5">
        <v>115787</v>
      </c>
      <c r="M13" s="5">
        <v>120123</v>
      </c>
      <c r="N13" s="5">
        <v>131586</v>
      </c>
      <c r="O13" s="5">
        <v>134581</v>
      </c>
      <c r="P13" s="5">
        <v>133435.76999999999</v>
      </c>
      <c r="Q13" s="5">
        <v>139192.78</v>
      </c>
      <c r="R13" s="5">
        <v>145861.76000000001</v>
      </c>
      <c r="V13" s="10">
        <f>(0.8*($K$13-72.04)/455528.09)+0.1</f>
        <v>0.28151335519177317</v>
      </c>
      <c r="W13" s="10">
        <f>(0.8*($L$13-72.04)/455528.09)+0.1</f>
        <v>0.30321901114813798</v>
      </c>
      <c r="X13" s="10">
        <f>(0.8*($M$13-72.04)/455528.09)+0.1</f>
        <v>0.31083390927659371</v>
      </c>
      <c r="Y13" s="10">
        <f>(0.8*($N$13-72.04)/455528.09)+0.1</f>
        <v>0.33096526934266557</v>
      </c>
      <c r="Z13" s="10">
        <f>(0.8*($O$13-72.04)/455528.09)+0.1</f>
        <v>0.3362250986541796</v>
      </c>
      <c r="AA13" s="10">
        <f>(0.8*($P$13-72.04)/455528.09)+0.1</f>
        <v>0.33421384178525626</v>
      </c>
      <c r="AB13" s="10">
        <f>(0.8*($Q$13-72.04)/455528.09)+0.1</f>
        <v>0.34432432256812084</v>
      </c>
      <c r="AC13" s="10">
        <f>(0.8*($R$13-72.04)/455528.09)+0.1</f>
        <v>0.35603640820481564</v>
      </c>
      <c r="AE13" s="15">
        <v>10</v>
      </c>
      <c r="AF13" s="16" t="s">
        <v>10</v>
      </c>
      <c r="AG13" s="17">
        <v>6935.16</v>
      </c>
      <c r="AH13" s="17">
        <v>7129</v>
      </c>
      <c r="AI13" s="17">
        <v>3425</v>
      </c>
      <c r="AJ13" s="17">
        <v>3154</v>
      </c>
      <c r="AK13" s="17">
        <v>2927</v>
      </c>
      <c r="AL13" s="17">
        <v>3620.18</v>
      </c>
      <c r="AM13" s="17">
        <v>5041.82</v>
      </c>
      <c r="AN13" s="17">
        <v>7021.74</v>
      </c>
      <c r="AP13" s="15">
        <v>11</v>
      </c>
      <c r="AQ13" s="19" t="s">
        <v>77</v>
      </c>
      <c r="AR13" s="21">
        <f>(0.8*($K$13-72.04)/455528.09)+0.1</f>
        <v>0.28151335519177317</v>
      </c>
      <c r="AS13" s="21">
        <f>(0.8*($L$13-72.04)/455528.09)+0.1</f>
        <v>0.30321901114813798</v>
      </c>
      <c r="AT13" s="21">
        <f>(0.8*($M$13-72.04)/455528.09)+0.1</f>
        <v>0.31083390927659371</v>
      </c>
      <c r="AU13" s="21">
        <f>(0.8*($N$13-72.04)/455528.09)+0.1</f>
        <v>0.33096526934266557</v>
      </c>
      <c r="AV13" s="21">
        <f>(0.8*($O$13-72.04)/455528.09)+0.1</f>
        <v>0.3362250986541796</v>
      </c>
      <c r="AW13" s="21">
        <f>(0.8*($P$13-72.04)/455528.09)+0.1</f>
        <v>0.33421384178525626</v>
      </c>
      <c r="AX13" s="21">
        <f>(0.8*($Q$13-72.04)/455528.09)+0.1</f>
        <v>0.34432432256812084</v>
      </c>
      <c r="AY13" s="21">
        <f>(0.8*($R$13-72.04)/455528.09)+0.1</f>
        <v>0.35603640820481564</v>
      </c>
    </row>
    <row r="14" spans="1:51" ht="20.25" customHeight="1" x14ac:dyDescent="0.25">
      <c r="A14" s="2" t="s">
        <v>12</v>
      </c>
      <c r="B14" s="3">
        <v>208885.4</v>
      </c>
      <c r="C14" s="3">
        <v>214724.97</v>
      </c>
      <c r="D14" s="3">
        <v>202110.15</v>
      </c>
      <c r="E14" s="3">
        <v>191546</v>
      </c>
      <c r="F14" s="3">
        <v>204357</v>
      </c>
      <c r="G14" s="3">
        <v>192071</v>
      </c>
      <c r="H14" s="3">
        <v>179974</v>
      </c>
      <c r="I14" s="3">
        <v>174883.79</v>
      </c>
      <c r="K14" s="3">
        <v>174883.79</v>
      </c>
      <c r="L14" s="3">
        <v>179974</v>
      </c>
      <c r="M14" s="3">
        <v>192071</v>
      </c>
      <c r="N14" s="3">
        <v>204357</v>
      </c>
      <c r="O14" s="3">
        <v>191546</v>
      </c>
      <c r="P14" s="3">
        <v>202110.15</v>
      </c>
      <c r="Q14" s="3">
        <v>214724.97</v>
      </c>
      <c r="R14" s="3">
        <v>208885.4</v>
      </c>
      <c r="V14" s="10">
        <f>(0.8*($K$14-72.04)/455528.09)+0.1</f>
        <v>0.40700499721103911</v>
      </c>
      <c r="W14" s="10">
        <f>(0.8*($L$14-72.04)/455528.09)+0.1</f>
        <v>0.41594444153817167</v>
      </c>
      <c r="X14" s="10">
        <f>(0.8*($M$14-72.04)/455528.09)+0.1</f>
        <v>0.43718923458704817</v>
      </c>
      <c r="Y14" s="10">
        <f>(0.8*($N$14-72.04)/455528.09)+0.1</f>
        <v>0.45876595008663457</v>
      </c>
      <c r="Z14" s="10">
        <f>(0.8*($O$14-72.04)/455528.09)+0.1</f>
        <v>0.43626722777952065</v>
      </c>
      <c r="AA14" s="10">
        <f>(0.8*($P$14-72.04)/455528.09)+0.1</f>
        <v>0.45482002438093339</v>
      </c>
      <c r="AB14" s="10">
        <f>(0.8*($Q$14-72.04)/455528.09)+0.1</f>
        <v>0.47697421469661727</v>
      </c>
      <c r="AC14" s="10">
        <f>(0.8*($R$14-72.04)/455528.09)+0.1</f>
        <v>0.46671874175750605</v>
      </c>
      <c r="AE14" s="15">
        <v>11</v>
      </c>
      <c r="AF14" s="16" t="s">
        <v>11</v>
      </c>
      <c r="AG14" s="17">
        <v>103427.58</v>
      </c>
      <c r="AH14" s="17">
        <v>115787</v>
      </c>
      <c r="AI14" s="17">
        <v>120123</v>
      </c>
      <c r="AJ14" s="17">
        <v>131586</v>
      </c>
      <c r="AK14" s="17">
        <v>134581</v>
      </c>
      <c r="AL14" s="17">
        <v>133435.76999999999</v>
      </c>
      <c r="AM14" s="17">
        <v>139192.78</v>
      </c>
      <c r="AN14" s="17">
        <v>145861.76000000001</v>
      </c>
      <c r="AP14" s="17">
        <v>12</v>
      </c>
      <c r="AQ14" s="22" t="s">
        <v>78</v>
      </c>
      <c r="AR14" s="21">
        <f>(0.8*($K$14-72.04)/455528.09)+0.1</f>
        <v>0.40700499721103911</v>
      </c>
      <c r="AS14" s="21">
        <f>(0.8*($L$14-72.04)/455528.09)+0.1</f>
        <v>0.41594444153817167</v>
      </c>
      <c r="AT14" s="21">
        <f>(0.8*($M$14-72.04)/455528.09)+0.1</f>
        <v>0.43718923458704817</v>
      </c>
      <c r="AU14" s="21">
        <f>(0.8*($N$14-72.04)/455528.09)+0.1</f>
        <v>0.45876595008663457</v>
      </c>
      <c r="AV14" s="21">
        <f>(0.8*($O$14-72.04)/455528.09)+0.1</f>
        <v>0.43626722777952065</v>
      </c>
      <c r="AW14" s="21">
        <f>(0.8*($P$14-72.04)/455528.09)+0.1</f>
        <v>0.45482002438093339</v>
      </c>
      <c r="AX14" s="21">
        <f>(0.8*($Q$14-72.04)/455528.09)+0.1</f>
        <v>0.47697421469661727</v>
      </c>
      <c r="AY14" s="21">
        <f>(0.8*($R$14-72.04)/455528.09)+0.1</f>
        <v>0.46671874175750605</v>
      </c>
    </row>
    <row r="15" spans="1:51" ht="20.25" customHeight="1" x14ac:dyDescent="0.25">
      <c r="A15" s="4" t="s">
        <v>13</v>
      </c>
      <c r="B15" s="5">
        <v>28471.53</v>
      </c>
      <c r="C15" s="5">
        <v>28389.11</v>
      </c>
      <c r="D15" s="5">
        <v>28083.47</v>
      </c>
      <c r="E15" s="5">
        <v>26493</v>
      </c>
      <c r="F15" s="5">
        <v>24660</v>
      </c>
      <c r="G15" s="5">
        <v>25802</v>
      </c>
      <c r="H15" s="5">
        <v>26111</v>
      </c>
      <c r="I15" s="5">
        <v>23361.24</v>
      </c>
      <c r="K15" s="5">
        <v>23361.24</v>
      </c>
      <c r="L15" s="5">
        <v>26111</v>
      </c>
      <c r="M15" s="5">
        <v>25802</v>
      </c>
      <c r="N15" s="5">
        <v>24660</v>
      </c>
      <c r="O15" s="5">
        <v>26493</v>
      </c>
      <c r="P15" s="5">
        <v>28083.47</v>
      </c>
      <c r="Q15" s="5">
        <v>28389.11</v>
      </c>
      <c r="R15" s="5">
        <v>28471.53</v>
      </c>
      <c r="V15" s="10">
        <f>(0.8*($K$15-72.04)/455528.09)+0.1</f>
        <v>0.14090057322260852</v>
      </c>
      <c r="W15" s="10">
        <f>(0.8*($L$15-72.04)/455528.09)+0.1</f>
        <v>0.14572971120178341</v>
      </c>
      <c r="X15" s="10">
        <f>(0.8*($M$15-72.04)/455528.09)+0.1</f>
        <v>0.14518704433792437</v>
      </c>
      <c r="Y15" s="10">
        <f>(0.8*($N$15-72.04)/455528.09)+0.1</f>
        <v>0.1431814600061217</v>
      </c>
      <c r="Z15" s="10">
        <f>(0.8*($O$15-72.04)/455528.09)+0.1</f>
        <v>0.14640058091697483</v>
      </c>
      <c r="AA15" s="10">
        <f>(0.8*($P$15-72.04)/455528.09)+0.1</f>
        <v>0.14919376980681917</v>
      </c>
      <c r="AB15" s="10">
        <f>(0.8*($Q$15-72.04)/455528.09)+0.1</f>
        <v>0.14973053582711005</v>
      </c>
      <c r="AC15" s="10">
        <f>(0.8*($R$15-72.04)/455528.09)+0.1</f>
        <v>0.14987528211487464</v>
      </c>
      <c r="AE15" s="15">
        <v>12</v>
      </c>
      <c r="AF15" s="16" t="s">
        <v>12</v>
      </c>
      <c r="AG15" s="17">
        <v>174883.79</v>
      </c>
      <c r="AH15" s="17">
        <v>179974</v>
      </c>
      <c r="AI15" s="17">
        <v>192071</v>
      </c>
      <c r="AJ15" s="17">
        <v>204357</v>
      </c>
      <c r="AK15" s="17">
        <v>191546</v>
      </c>
      <c r="AL15" s="17">
        <v>202110.15</v>
      </c>
      <c r="AM15" s="17">
        <v>214724.97</v>
      </c>
      <c r="AN15" s="17">
        <v>208885.4</v>
      </c>
      <c r="AP15" s="15">
        <v>13</v>
      </c>
      <c r="AQ15" s="19" t="s">
        <v>79</v>
      </c>
      <c r="AR15" s="21">
        <f>(0.8*($K$15-72.04)/455528.09)+0.1</f>
        <v>0.14090057322260852</v>
      </c>
      <c r="AS15" s="21">
        <f>(0.8*($L$15-72.04)/455528.09)+0.1</f>
        <v>0.14572971120178341</v>
      </c>
      <c r="AT15" s="21">
        <f>(0.8*($M$15-72.04)/455528.09)+0.1</f>
        <v>0.14518704433792437</v>
      </c>
      <c r="AU15" s="21">
        <f>(0.8*($N$15-72.04)/455528.09)+0.1</f>
        <v>0.1431814600061217</v>
      </c>
      <c r="AV15" s="21">
        <f>(0.8*($O$15-72.04)/455528.09)+0.1</f>
        <v>0.14640058091697483</v>
      </c>
      <c r="AW15" s="21">
        <f>(0.8*($P$15-72.04)/455528.09)+0.1</f>
        <v>0.14919376980681917</v>
      </c>
      <c r="AX15" s="21">
        <f>(0.8*($Q$15-72.04)/455528.09)+0.1</f>
        <v>0.14973053582711005</v>
      </c>
      <c r="AY15" s="21">
        <f>(0.8*($R$15-72.04)/455528.09)+0.1</f>
        <v>0.14987528211487464</v>
      </c>
    </row>
    <row r="16" spans="1:51" ht="20.25" customHeight="1" x14ac:dyDescent="0.25">
      <c r="A16" s="2" t="s">
        <v>14</v>
      </c>
      <c r="B16" s="3">
        <v>455600.13</v>
      </c>
      <c r="C16" s="3">
        <v>445792.69</v>
      </c>
      <c r="D16" s="3">
        <v>390055.43</v>
      </c>
      <c r="E16" s="3">
        <v>291399</v>
      </c>
      <c r="F16" s="3">
        <v>293532</v>
      </c>
      <c r="G16" s="3">
        <v>270700</v>
      </c>
      <c r="H16" s="3">
        <v>235832</v>
      </c>
      <c r="I16" s="3">
        <v>209515.63</v>
      </c>
      <c r="K16" s="3">
        <v>209515.63</v>
      </c>
      <c r="L16" s="3">
        <v>235832</v>
      </c>
      <c r="M16" s="3">
        <v>270700</v>
      </c>
      <c r="N16" s="3">
        <v>293532</v>
      </c>
      <c r="O16" s="3">
        <v>291399</v>
      </c>
      <c r="P16" s="3">
        <v>390055.43</v>
      </c>
      <c r="Q16" s="3">
        <v>445792.69</v>
      </c>
      <c r="R16" s="3">
        <v>455600.13</v>
      </c>
      <c r="V16" s="10">
        <f>(0.8*($K$16-72.04)/455528.09)+0.1</f>
        <v>0.46782555385333102</v>
      </c>
      <c r="W16" s="10">
        <f>(0.8*($L$16-72.04)/455528.09)+0.1</f>
        <v>0.51404245345221189</v>
      </c>
      <c r="X16" s="10">
        <f>(0.8*($M$16-72.04)/455528.09)+0.1</f>
        <v>0.57527775509958123</v>
      </c>
      <c r="Y16" s="10">
        <f>(0.8*($N$16-72.04)/455528.09)+0.1</f>
        <v>0.61537539210809156</v>
      </c>
      <c r="Z16" s="10">
        <f>(0.8*($O$16-72.04)/455528.09)+0.1</f>
        <v>0.61162941016436556</v>
      </c>
      <c r="AA16" s="10">
        <f>(0.8*($P$16-72.04)/455528.09)+0.1</f>
        <v>0.78489017219552804</v>
      </c>
      <c r="AB16" s="10">
        <f>(0.8*($Q$16-72.04)/455528.09)+0.1</f>
        <v>0.88277614010587135</v>
      </c>
      <c r="AC16" s="10">
        <f>(0.8*($R$16-72.04)/455528.09)+0.1</f>
        <v>0.90000000000000013</v>
      </c>
      <c r="AE16" s="15">
        <v>13</v>
      </c>
      <c r="AF16" s="16" t="s">
        <v>13</v>
      </c>
      <c r="AG16" s="17">
        <v>23361.24</v>
      </c>
      <c r="AH16" s="17">
        <v>26111</v>
      </c>
      <c r="AI16" s="17">
        <v>25802</v>
      </c>
      <c r="AJ16" s="17">
        <v>24660</v>
      </c>
      <c r="AK16" s="17">
        <v>26493</v>
      </c>
      <c r="AL16" s="17">
        <v>28083.47</v>
      </c>
      <c r="AM16" s="17">
        <v>28389.11</v>
      </c>
      <c r="AN16" s="17">
        <v>28471.53</v>
      </c>
      <c r="AP16" s="17">
        <v>14</v>
      </c>
      <c r="AQ16" s="22" t="s">
        <v>80</v>
      </c>
      <c r="AR16" s="21">
        <f>(0.8*($K$16-72.04)/455528.09)+0.1</f>
        <v>0.46782555385333102</v>
      </c>
      <c r="AS16" s="21">
        <f>(0.8*($L$16-72.04)/455528.09)+0.1</f>
        <v>0.51404245345221189</v>
      </c>
      <c r="AT16" s="21">
        <f>(0.8*($M$16-72.04)/455528.09)+0.1</f>
        <v>0.57527775509958123</v>
      </c>
      <c r="AU16" s="21">
        <f>(0.8*($N$16-72.04)/455528.09)+0.1</f>
        <v>0.61537539210809156</v>
      </c>
      <c r="AV16" s="21">
        <f>(0.8*($O$16-72.04)/455528.09)+0.1</f>
        <v>0.61162941016436556</v>
      </c>
      <c r="AW16" s="21">
        <f>(0.8*($P$16-72.04)/455528.09)+0.1</f>
        <v>0.78489017219552804</v>
      </c>
      <c r="AX16" s="21">
        <f>(0.8*($Q$16-72.04)/455528.09)+0.1</f>
        <v>0.88277614010587135</v>
      </c>
      <c r="AY16" s="21">
        <f>(0.8*($R$16-72.04)/455528.09)+0.1</f>
        <v>0.90000000000000013</v>
      </c>
    </row>
    <row r="17" spans="1:51" ht="20.25" customHeight="1" x14ac:dyDescent="0.25">
      <c r="A17" s="4" t="s">
        <v>15</v>
      </c>
      <c r="B17" s="5">
        <v>59586.86</v>
      </c>
      <c r="C17" s="5">
        <v>58447.26</v>
      </c>
      <c r="D17" s="5">
        <v>45918.23</v>
      </c>
      <c r="E17" s="5">
        <v>40279</v>
      </c>
      <c r="F17" s="5">
        <v>46751</v>
      </c>
      <c r="G17" s="5">
        <v>47455</v>
      </c>
      <c r="H17" s="5">
        <v>57626</v>
      </c>
      <c r="I17" s="5">
        <v>41580.620000000003</v>
      </c>
      <c r="K17" s="5">
        <v>41580.620000000003</v>
      </c>
      <c r="L17" s="5">
        <v>57626</v>
      </c>
      <c r="M17" s="5">
        <v>47455</v>
      </c>
      <c r="N17" s="5">
        <v>46751</v>
      </c>
      <c r="O17" s="5">
        <v>40279</v>
      </c>
      <c r="P17" s="5">
        <v>45918.23</v>
      </c>
      <c r="Q17" s="5">
        <v>58447.26</v>
      </c>
      <c r="R17" s="5">
        <v>59586.86</v>
      </c>
      <c r="V17" s="10">
        <f>(0.8*($K$17-72.04)/455528.09)+0.1</f>
        <v>0.17289751110628546</v>
      </c>
      <c r="W17" s="10">
        <f>(0.8*($L$17-72.04)/455528.09)+0.1</f>
        <v>0.20107646270507712</v>
      </c>
      <c r="X17" s="10">
        <f>(0.8*($M$17-72.04)/455528.09)+0.1</f>
        <v>0.18321411748724431</v>
      </c>
      <c r="Y17" s="10">
        <f>(0.8*($N$17-72.04)/455528.09)+0.1</f>
        <v>0.18197775026343599</v>
      </c>
      <c r="Z17" s="10">
        <f>(0.8*($O$17-72.04)/455528.09)+0.1</f>
        <v>0.17061160158092556</v>
      </c>
      <c r="AA17" s="10">
        <f>(0.8*($P$17-72.04)/455528.09)+0.1</f>
        <v>0.18051523672228426</v>
      </c>
      <c r="AB17" s="10">
        <f>(0.8*($Q$17-72.04)/455528.09)+0.1</f>
        <v>0.20251876234460098</v>
      </c>
      <c r="AC17" s="10">
        <f>(0.8*($R$17-72.04)/455528.09)+0.1</f>
        <v>0.20452013178814066</v>
      </c>
      <c r="AE17" s="15">
        <v>14</v>
      </c>
      <c r="AF17" s="16" t="s">
        <v>14</v>
      </c>
      <c r="AG17" s="17">
        <v>209515.63</v>
      </c>
      <c r="AH17" s="17">
        <v>235832</v>
      </c>
      <c r="AI17" s="17">
        <v>270700</v>
      </c>
      <c r="AJ17" s="17">
        <v>293532</v>
      </c>
      <c r="AK17" s="17">
        <v>291399</v>
      </c>
      <c r="AL17" s="17">
        <v>390055.43</v>
      </c>
      <c r="AM17" s="17">
        <v>445792.69</v>
      </c>
      <c r="AN17" s="17">
        <v>455600.13</v>
      </c>
      <c r="AP17" s="15">
        <v>15</v>
      </c>
      <c r="AQ17" s="19" t="s">
        <v>81</v>
      </c>
      <c r="AR17" s="21">
        <f>(0.8*($K$17-72.04)/455528.09)+0.1</f>
        <v>0.17289751110628546</v>
      </c>
      <c r="AS17" s="21">
        <f>(0.8*($L$17-72.04)/455528.09)+0.1</f>
        <v>0.20107646270507712</v>
      </c>
      <c r="AT17" s="21">
        <f>(0.8*($M$17-72.04)/455528.09)+0.1</f>
        <v>0.18321411748724431</v>
      </c>
      <c r="AU17" s="21">
        <f>(0.8*($N$17-72.04)/455528.09)+0.1</f>
        <v>0.18197775026343599</v>
      </c>
      <c r="AV17" s="21">
        <f>(0.8*($O$17-72.04)/455528.09)+0.1</f>
        <v>0.17061160158092556</v>
      </c>
      <c r="AW17" s="21">
        <f>(0.8*($P$17-72.04)/455528.09)+0.1</f>
        <v>0.18051523672228426</v>
      </c>
      <c r="AX17" s="21">
        <f>(0.8*($Q$17-72.04)/455528.09)+0.1</f>
        <v>0.20251876234460098</v>
      </c>
      <c r="AY17" s="21">
        <f>(0.8*($R$17-72.04)/455528.09)+0.1</f>
        <v>0.20452013178814066</v>
      </c>
    </row>
    <row r="18" spans="1:51" ht="20.25" customHeight="1" x14ac:dyDescent="0.25">
      <c r="A18" s="2" t="s">
        <v>16</v>
      </c>
      <c r="B18" s="3">
        <v>49440.41</v>
      </c>
      <c r="C18" s="3">
        <v>49004.27</v>
      </c>
      <c r="D18" s="3">
        <v>40986.769999999997</v>
      </c>
      <c r="E18" s="3">
        <v>36602</v>
      </c>
      <c r="F18" s="3">
        <v>36590</v>
      </c>
      <c r="G18" s="3">
        <v>47969</v>
      </c>
      <c r="H18" s="3">
        <v>36606</v>
      </c>
      <c r="I18" s="3">
        <v>29471.58</v>
      </c>
      <c r="K18" s="3">
        <v>29471.58</v>
      </c>
      <c r="L18" s="3">
        <v>36606</v>
      </c>
      <c r="M18" s="3">
        <v>47969</v>
      </c>
      <c r="N18" s="3">
        <v>36590</v>
      </c>
      <c r="O18" s="3">
        <v>36602</v>
      </c>
      <c r="P18" s="3">
        <v>40986.769999999997</v>
      </c>
      <c r="Q18" s="3">
        <v>49004.27</v>
      </c>
      <c r="R18" s="3">
        <v>49440.41</v>
      </c>
      <c r="V18" s="10">
        <f>(0.8*($K$18-72.04)/455528.09)+0.1</f>
        <v>0.1516315733679563</v>
      </c>
      <c r="W18" s="10">
        <f>(0.8*($L$18-72.04)/455528.09)+0.1</f>
        <v>0.16416106633511887</v>
      </c>
      <c r="X18" s="10">
        <f>(0.8*($M$18-72.04)/455528.09)+0.1</f>
        <v>0.18411680605689981</v>
      </c>
      <c r="Y18" s="10">
        <f>(0.8*($N$18-72.04)/455528.09)+0.1</f>
        <v>0.16413296708003233</v>
      </c>
      <c r="Z18" s="10">
        <f>(0.8*($O$18-72.04)/455528.09)+0.1</f>
        <v>0.16415404152134724</v>
      </c>
      <c r="AA18" s="10">
        <f>(0.8*($P$18-72.04)/455528.09)+0.1</f>
        <v>0.17185458969171363</v>
      </c>
      <c r="AB18" s="10">
        <f>(0.8*($Q$18-72.04)/455528.09)+0.1</f>
        <v>0.18593495079524075</v>
      </c>
      <c r="AC18" s="10">
        <f>(0.8*($R$18-72.04)/455528.09)+0.1</f>
        <v>0.18670090136483131</v>
      </c>
      <c r="AE18" s="15">
        <v>15</v>
      </c>
      <c r="AF18" s="16" t="s">
        <v>15</v>
      </c>
      <c r="AG18" s="17">
        <v>41580.620000000003</v>
      </c>
      <c r="AH18" s="17">
        <v>57626</v>
      </c>
      <c r="AI18" s="17">
        <v>47455</v>
      </c>
      <c r="AJ18" s="17">
        <v>46751</v>
      </c>
      <c r="AK18" s="17">
        <v>40279</v>
      </c>
      <c r="AL18" s="17">
        <v>45918.23</v>
      </c>
      <c r="AM18" s="17">
        <v>58447.26</v>
      </c>
      <c r="AN18" s="17">
        <v>59586.86</v>
      </c>
      <c r="AP18" s="17">
        <v>16</v>
      </c>
      <c r="AQ18" s="22" t="s">
        <v>82</v>
      </c>
      <c r="AR18" s="21">
        <f>(0.8*($K$18-72.04)/455528.09)+0.1</f>
        <v>0.1516315733679563</v>
      </c>
      <c r="AS18" s="21">
        <f>(0.8*($L$18-72.04)/455528.09)+0.1</f>
        <v>0.16416106633511887</v>
      </c>
      <c r="AT18" s="21">
        <f>(0.8*($M$18-72.04)/455528.09)+0.1</f>
        <v>0.18411680605689981</v>
      </c>
      <c r="AU18" s="21">
        <f>(0.8*($N$18-72.04)/455528.09)+0.1</f>
        <v>0.16413296708003233</v>
      </c>
      <c r="AV18" s="21">
        <f>(0.8*($O$18-72.04)/455528.09)+0.1</f>
        <v>0.16415404152134724</v>
      </c>
      <c r="AW18" s="21">
        <f>(0.8*($P$18-72.04)/455528.09)+0.1</f>
        <v>0.17185458969171363</v>
      </c>
      <c r="AX18" s="21">
        <f>(0.8*($Q$18-72.04)/455528.09)+0.1</f>
        <v>0.18593495079524075</v>
      </c>
      <c r="AY18" s="21">
        <f>(0.8*($R$18-72.04)/455528.09)+0.1</f>
        <v>0.18670090136483131</v>
      </c>
    </row>
    <row r="19" spans="1:51" ht="20.25" customHeight="1" x14ac:dyDescent="0.25">
      <c r="A19" s="4" t="s">
        <v>17</v>
      </c>
      <c r="B19" s="5">
        <v>5259.45</v>
      </c>
      <c r="C19" s="5">
        <v>5025.51</v>
      </c>
      <c r="D19" s="5">
        <v>3598.26</v>
      </c>
      <c r="E19" s="5">
        <v>2293</v>
      </c>
      <c r="F19" s="5">
        <v>1551</v>
      </c>
      <c r="G19" s="5">
        <v>1338</v>
      </c>
      <c r="H19" s="5">
        <v>1268</v>
      </c>
      <c r="I19" s="5">
        <v>9008.08</v>
      </c>
      <c r="K19" s="5">
        <v>9008.08</v>
      </c>
      <c r="L19" s="5">
        <v>1268</v>
      </c>
      <c r="M19" s="5">
        <v>1338</v>
      </c>
      <c r="N19" s="5">
        <v>1551</v>
      </c>
      <c r="O19" s="5">
        <v>2293</v>
      </c>
      <c r="P19" s="5">
        <v>3598.26</v>
      </c>
      <c r="Q19" s="5">
        <v>5025.51</v>
      </c>
      <c r="R19" s="5">
        <v>5259.45</v>
      </c>
      <c r="V19" s="10">
        <f>(0.8*($K$19-72.04)/455528.09)+0.1</f>
        <v>0.11569350421397723</v>
      </c>
      <c r="W19" s="10">
        <f>(0.8*($L$19-72.04)/455528.09)+0.1</f>
        <v>0.10210034906958208</v>
      </c>
      <c r="X19" s="10">
        <f>(0.8*($M$19-72.04)/455528.09)+0.1</f>
        <v>0.10222328331058575</v>
      </c>
      <c r="Y19" s="10">
        <f>(0.8*($N$19-72.04)/455528.09)+0.1</f>
        <v>0.10259735464392547</v>
      </c>
      <c r="Z19" s="10">
        <f>(0.8*($O$19-72.04)/455528.09)+0.1</f>
        <v>0.10390045759856434</v>
      </c>
      <c r="AA19" s="10">
        <f>(0.8*($P$19-72.04)/455528.09)+0.1</f>
        <v>0.10619275970445644</v>
      </c>
      <c r="AB19" s="10">
        <f>(0.8*($Q$19-72.04)/455528.09)+0.1</f>
        <v>0.10869930106834905</v>
      </c>
      <c r="AC19" s="10">
        <f>(0.8*($R$19-72.04)/455528.09)+0.1</f>
        <v>0.10911014730178331</v>
      </c>
      <c r="AE19" s="15">
        <v>16</v>
      </c>
      <c r="AF19" s="16" t="s">
        <v>16</v>
      </c>
      <c r="AG19" s="17">
        <v>29471.58</v>
      </c>
      <c r="AH19" s="17">
        <v>36606</v>
      </c>
      <c r="AI19" s="17">
        <v>47969</v>
      </c>
      <c r="AJ19" s="17">
        <v>36590</v>
      </c>
      <c r="AK19" s="17">
        <v>36602</v>
      </c>
      <c r="AL19" s="17">
        <v>40986.769999999997</v>
      </c>
      <c r="AM19" s="17">
        <v>49004.27</v>
      </c>
      <c r="AN19" s="17">
        <v>49440.41</v>
      </c>
      <c r="AP19" s="15">
        <v>17</v>
      </c>
      <c r="AQ19" s="19" t="s">
        <v>83</v>
      </c>
      <c r="AR19" s="21">
        <f>(0.8*($K$19-72.04)/455528.09)+0.1</f>
        <v>0.11569350421397723</v>
      </c>
      <c r="AS19" s="21">
        <f>(0.8*($L$19-72.04)/455528.09)+0.1</f>
        <v>0.10210034906958208</v>
      </c>
      <c r="AT19" s="21">
        <f>(0.8*($M$19-72.04)/455528.09)+0.1</f>
        <v>0.10222328331058575</v>
      </c>
      <c r="AU19" s="21">
        <f>(0.8*($N$19-72.04)/455528.09)+0.1</f>
        <v>0.10259735464392547</v>
      </c>
      <c r="AV19" s="21">
        <f>(0.8*($O$19-72.04)/455528.09)+0.1</f>
        <v>0.10390045759856434</v>
      </c>
      <c r="AW19" s="21">
        <f>(0.8*($P$19-72.04)/455528.09)+0.1</f>
        <v>0.10619275970445644</v>
      </c>
      <c r="AX19" s="21">
        <f>(0.8*($Q$19-72.04)/455528.09)+0.1</f>
        <v>0.10869930106834905</v>
      </c>
      <c r="AY19" s="21">
        <f>(0.8*($R$19-72.04)/455528.09)+0.1</f>
        <v>0.10911014730178331</v>
      </c>
    </row>
    <row r="20" spans="1:51" ht="20.25" customHeight="1" x14ac:dyDescent="0.25">
      <c r="A20" s="2" t="s">
        <v>18</v>
      </c>
      <c r="B20" s="3">
        <v>1353.47</v>
      </c>
      <c r="C20" s="3">
        <v>1346.05</v>
      </c>
      <c r="D20" s="3">
        <v>1341.05</v>
      </c>
      <c r="E20" s="3">
        <v>1333</v>
      </c>
      <c r="F20" s="3">
        <v>1317</v>
      </c>
      <c r="G20" s="3">
        <v>1164</v>
      </c>
      <c r="H20" s="3">
        <v>1385</v>
      </c>
      <c r="I20" s="3">
        <v>705.13</v>
      </c>
      <c r="K20" s="3">
        <v>705.13</v>
      </c>
      <c r="L20" s="3">
        <v>1385</v>
      </c>
      <c r="M20" s="3">
        <v>1164</v>
      </c>
      <c r="N20" s="3">
        <v>1317</v>
      </c>
      <c r="O20" s="3">
        <v>1333</v>
      </c>
      <c r="P20" s="3">
        <v>1341.05</v>
      </c>
      <c r="Q20" s="3">
        <v>1346.05</v>
      </c>
      <c r="R20" s="3">
        <v>1353.47</v>
      </c>
      <c r="V20" s="10">
        <f>(0.8*($K$20-72.04)/455528.09)+0.1</f>
        <v>0.1011118348376716</v>
      </c>
      <c r="W20" s="10">
        <f>(0.8*($L$20-72.04)/455528.09)+0.1</f>
        <v>0.1023058248724025</v>
      </c>
      <c r="X20" s="10">
        <f>(0.8*($M$20-72.04)/455528.09)+0.1</f>
        <v>0.1019177039115195</v>
      </c>
      <c r="Y20" s="10">
        <f>(0.8*($N$20-72.04)/455528.09)+0.1</f>
        <v>0.10218640303828465</v>
      </c>
      <c r="Z20" s="10">
        <f>(0.8*($O$20-72.04)/455528.09)+0.1</f>
        <v>0.1022145022933712</v>
      </c>
      <c r="AA20" s="10">
        <f>(0.8*($P$20-72.04)/455528.09)+0.1</f>
        <v>0.10222863973108662</v>
      </c>
      <c r="AB20" s="10">
        <f>(0.8*($Q$20-72.04)/455528.09)+0.1</f>
        <v>0.10223742074830117</v>
      </c>
      <c r="AC20" s="10">
        <f>(0.8*($R$20-72.04)/455528.09)+0.1</f>
        <v>0.10225045177784756</v>
      </c>
      <c r="AE20" s="15">
        <v>17</v>
      </c>
      <c r="AF20" s="16" t="s">
        <v>17</v>
      </c>
      <c r="AG20" s="17">
        <v>9008.08</v>
      </c>
      <c r="AH20" s="17">
        <v>1268</v>
      </c>
      <c r="AI20" s="17">
        <v>1338</v>
      </c>
      <c r="AJ20" s="17">
        <v>1551</v>
      </c>
      <c r="AK20" s="17">
        <v>2293</v>
      </c>
      <c r="AL20" s="17">
        <v>3598.26</v>
      </c>
      <c r="AM20" s="17">
        <v>5025.51</v>
      </c>
      <c r="AN20" s="17">
        <v>5259.45</v>
      </c>
      <c r="AP20" s="17">
        <v>18</v>
      </c>
      <c r="AQ20" s="22" t="s">
        <v>84</v>
      </c>
      <c r="AR20" s="21">
        <f>(0.8*($K$20-72.04)/455528.09)+0.1</f>
        <v>0.1011118348376716</v>
      </c>
      <c r="AS20" s="21">
        <f>(0.8*($L$20-72.04)/455528.09)+0.1</f>
        <v>0.1023058248724025</v>
      </c>
      <c r="AT20" s="21">
        <f>(0.8*($M$20-72.04)/455528.09)+0.1</f>
        <v>0.1019177039115195</v>
      </c>
      <c r="AU20" s="21">
        <f>(0.8*($N$20-72.04)/455528.09)+0.1</f>
        <v>0.10218640303828465</v>
      </c>
      <c r="AV20" s="21">
        <f>(0.8*($O$20-72.04)/455528.09)+0.1</f>
        <v>0.1022145022933712</v>
      </c>
      <c r="AW20" s="21">
        <f>(0.8*($P$20-72.04)/455528.09)+0.1</f>
        <v>0.10222863973108662</v>
      </c>
      <c r="AX20" s="21">
        <f>(0.8*($Q$20-72.04)/455528.09)+0.1</f>
        <v>0.10223742074830117</v>
      </c>
      <c r="AY20" s="21">
        <f>(0.8*($R$20-72.04)/455528.09)+0.1</f>
        <v>0.10225045177784756</v>
      </c>
    </row>
    <row r="21" spans="1:51" ht="20.25" customHeight="1" x14ac:dyDescent="0.25">
      <c r="A21" s="4" t="s">
        <v>19</v>
      </c>
      <c r="B21" s="5">
        <v>29891.7</v>
      </c>
      <c r="C21" s="5">
        <v>27620.66</v>
      </c>
      <c r="D21" s="5">
        <v>31850.61</v>
      </c>
      <c r="E21" s="5">
        <v>43800</v>
      </c>
      <c r="F21" s="5">
        <v>19875</v>
      </c>
      <c r="G21" s="5">
        <v>23906</v>
      </c>
      <c r="H21" s="5">
        <v>15613</v>
      </c>
      <c r="I21" s="5">
        <v>16256.56</v>
      </c>
      <c r="K21" s="5">
        <v>16256.56</v>
      </c>
      <c r="L21" s="5">
        <v>15613</v>
      </c>
      <c r="M21" s="5">
        <v>23906</v>
      </c>
      <c r="N21" s="5">
        <v>19875</v>
      </c>
      <c r="O21" s="5">
        <v>43800</v>
      </c>
      <c r="P21" s="5">
        <v>31850.61</v>
      </c>
      <c r="Q21" s="5">
        <v>27620.66</v>
      </c>
      <c r="R21" s="5">
        <v>29891.7</v>
      </c>
      <c r="V21" s="10">
        <f>(0.8*($K$21-72.04)/455528.09)+0.1</f>
        <v>0.12842330974583807</v>
      </c>
      <c r="W21" s="10">
        <f>(0.8*($L$21-72.04)/455528.09)+0.1</f>
        <v>0.12729308745811921</v>
      </c>
      <c r="X21" s="10">
        <f>(0.8*($M$21-72.04)/455528.09)+0.1</f>
        <v>0.14185728261016792</v>
      </c>
      <c r="Y21" s="10">
        <f>(0.8*($N$21-72.04)/455528.09)+0.1</f>
        <v>0.1347780265317996</v>
      </c>
      <c r="Z21" s="10">
        <f>(0.8*($O$21-72.04)/455528.09)+0.1</f>
        <v>0.17679519390341</v>
      </c>
      <c r="AA21" s="10">
        <f>(0.8*($P$21-72.04)/455528.09)+0.1</f>
        <v>0.15580963404474135</v>
      </c>
      <c r="AB21" s="10">
        <f>(0.8*($Q$21-72.04)/455528.09)+0.1</f>
        <v>0.1483809812914062</v>
      </c>
      <c r="AC21" s="10">
        <f>(0.8*($R$21-72.04)/455528.09)+0.1</f>
        <v>0.15236938955839147</v>
      </c>
      <c r="AE21" s="15">
        <v>18</v>
      </c>
      <c r="AF21" s="16" t="s">
        <v>18</v>
      </c>
      <c r="AG21" s="17">
        <v>705.13</v>
      </c>
      <c r="AH21" s="17">
        <v>1385</v>
      </c>
      <c r="AI21" s="17">
        <v>1164</v>
      </c>
      <c r="AJ21" s="17">
        <v>1317</v>
      </c>
      <c r="AK21" s="17">
        <v>1333</v>
      </c>
      <c r="AL21" s="17">
        <v>1341.05</v>
      </c>
      <c r="AM21" s="17">
        <v>1346.05</v>
      </c>
      <c r="AN21" s="17">
        <v>1353.47</v>
      </c>
      <c r="AP21" s="15">
        <v>19</v>
      </c>
      <c r="AQ21" s="19" t="s">
        <v>85</v>
      </c>
      <c r="AR21" s="21">
        <f>(0.8*($K$21-72.04)/455528.09)+0.1</f>
        <v>0.12842330974583807</v>
      </c>
      <c r="AS21" s="21">
        <f>(0.8*($L$21-72.04)/455528.09)+0.1</f>
        <v>0.12729308745811921</v>
      </c>
      <c r="AT21" s="21">
        <f>(0.8*($M$21-72.04)/455528.09)+0.1</f>
        <v>0.14185728261016792</v>
      </c>
      <c r="AU21" s="21">
        <f>(0.8*($N$21-72.04)/455528.09)+0.1</f>
        <v>0.1347780265317996</v>
      </c>
      <c r="AV21" s="21">
        <f>(0.8*($O$21-72.04)/455528.09)+0.1</f>
        <v>0.17679519390341</v>
      </c>
      <c r="AW21" s="21">
        <f>(0.8*($P$21-72.04)/455528.09)+0.1</f>
        <v>0.15580963404474135</v>
      </c>
      <c r="AX21" s="21">
        <f>(0.8*($Q$21-72.04)/455528.09)+0.1</f>
        <v>0.1483809812914062</v>
      </c>
      <c r="AY21" s="21">
        <f>(0.8*($R$21-72.04)/455528.09)+0.1</f>
        <v>0.15236938955839147</v>
      </c>
    </row>
    <row r="22" spans="1:51" ht="20.25" customHeight="1" x14ac:dyDescent="0.25">
      <c r="A22" s="2" t="s">
        <v>20</v>
      </c>
      <c r="B22" s="3">
        <v>2058.1999999999998</v>
      </c>
      <c r="C22" s="3">
        <v>1735.95</v>
      </c>
      <c r="D22" s="3">
        <v>1402.79</v>
      </c>
      <c r="E22" s="3">
        <v>1191</v>
      </c>
      <c r="F22" s="3">
        <v>285</v>
      </c>
      <c r="G22" s="3">
        <v>209</v>
      </c>
      <c r="H22" s="3">
        <v>120</v>
      </c>
      <c r="I22" s="3">
        <v>538</v>
      </c>
      <c r="K22" s="3">
        <v>538</v>
      </c>
      <c r="L22" s="3">
        <v>120</v>
      </c>
      <c r="M22" s="3">
        <v>209</v>
      </c>
      <c r="N22" s="3">
        <v>285</v>
      </c>
      <c r="O22" s="3">
        <v>1191</v>
      </c>
      <c r="P22" s="3">
        <v>1402.79</v>
      </c>
      <c r="Q22" s="3">
        <v>1735.95</v>
      </c>
      <c r="R22" s="3">
        <v>2058.1999999999998</v>
      </c>
      <c r="V22" s="10">
        <f>(0.8*($K$22-72.04)/455528.09)+0.1</f>
        <v>0.10081832055625813</v>
      </c>
      <c r="W22" s="10">
        <f>(0.8*($L$22-72.04)/455528.09)+0.1</f>
        <v>0.10008422751712194</v>
      </c>
      <c r="X22" s="10">
        <f>(0.8*($M$22-72.04)/455528.09)+0.1</f>
        <v>0.10024052962354089</v>
      </c>
      <c r="Y22" s="10">
        <f>(0.8*($N$22-72.04)/455528.09)+0.1</f>
        <v>0.10037400108520202</v>
      </c>
      <c r="Z22" s="10">
        <f>(0.8*($O$22-72.04)/455528.09)+0.1</f>
        <v>0.10196512140447805</v>
      </c>
      <c r="AA22" s="10">
        <f>(0.8*($P$22-72.04)/455528.09)+0.1</f>
        <v>0.10233706773165185</v>
      </c>
      <c r="AB22" s="10">
        <f>(0.8*($Q$22-72.04)/455528.09)+0.1</f>
        <v>0.10292216447069159</v>
      </c>
      <c r="AC22" s="10">
        <f>(0.8*($R$22-72.04)/455528.09)+0.1</f>
        <v>0.10348810103016919</v>
      </c>
      <c r="AE22" s="15">
        <v>19</v>
      </c>
      <c r="AF22" s="16" t="s">
        <v>19</v>
      </c>
      <c r="AG22" s="17">
        <v>16256.56</v>
      </c>
      <c r="AH22" s="17">
        <v>15613</v>
      </c>
      <c r="AI22" s="17">
        <v>23906</v>
      </c>
      <c r="AJ22" s="17">
        <v>19875</v>
      </c>
      <c r="AK22" s="17">
        <v>43800</v>
      </c>
      <c r="AL22" s="17">
        <v>31850.61</v>
      </c>
      <c r="AM22" s="17">
        <v>27620.66</v>
      </c>
      <c r="AN22" s="17">
        <v>29891.7</v>
      </c>
      <c r="AP22" s="17">
        <v>20</v>
      </c>
      <c r="AQ22" s="22" t="s">
        <v>86</v>
      </c>
      <c r="AR22" s="21">
        <f>(0.8*($K$22-72.04)/455528.09)+0.1</f>
        <v>0.10081832055625813</v>
      </c>
      <c r="AS22" s="21">
        <f>(0.8*($L$22-72.04)/455528.09)+0.1</f>
        <v>0.10008422751712194</v>
      </c>
      <c r="AT22" s="21">
        <f>(0.8*($M$22-72.04)/455528.09)+0.1</f>
        <v>0.10024052962354089</v>
      </c>
      <c r="AU22" s="21">
        <f>(0.8*($N$22-72.04)/455528.09)+0.1</f>
        <v>0.10037400108520202</v>
      </c>
      <c r="AV22" s="21">
        <f>(0.8*($O$22-72.04)/455528.09)+0.1</f>
        <v>0.10196512140447805</v>
      </c>
      <c r="AW22" s="21">
        <f>(0.8*($P$22-72.04)/455528.09)+0.1</f>
        <v>0.10233706773165185</v>
      </c>
      <c r="AX22" s="21">
        <f>(0.8*($Q$22-72.04)/455528.09)+0.1</f>
        <v>0.10292216447069159</v>
      </c>
      <c r="AY22" s="21">
        <f>(0.8*($R$22-72.04)/455528.09)+0.1</f>
        <v>0.10348810103016919</v>
      </c>
    </row>
    <row r="23" spans="1:51" ht="20.25" customHeight="1" x14ac:dyDescent="0.25">
      <c r="A23" s="4" t="s">
        <v>21</v>
      </c>
      <c r="B23" s="5">
        <v>65865.7</v>
      </c>
      <c r="C23" s="5">
        <v>64574.21</v>
      </c>
      <c r="D23" s="5">
        <v>60261.83</v>
      </c>
      <c r="E23" s="5">
        <v>47651</v>
      </c>
      <c r="F23" s="5">
        <v>33947</v>
      </c>
      <c r="G23" s="5">
        <v>20955</v>
      </c>
      <c r="H23" s="5">
        <v>20286</v>
      </c>
      <c r="I23" s="5">
        <v>28990.29</v>
      </c>
      <c r="K23" s="5">
        <v>28990.29</v>
      </c>
      <c r="L23" s="5">
        <v>20286</v>
      </c>
      <c r="M23" s="5">
        <v>20955</v>
      </c>
      <c r="N23" s="5">
        <v>33947</v>
      </c>
      <c r="O23" s="5">
        <v>47651</v>
      </c>
      <c r="P23" s="5">
        <v>60261.83</v>
      </c>
      <c r="Q23" s="5">
        <v>64574.21</v>
      </c>
      <c r="R23" s="5">
        <v>65865.7</v>
      </c>
      <c r="V23" s="10">
        <f>(0.8*($K$23-72.04)/455528.09)+0.1</f>
        <v>0.15078633021291837</v>
      </c>
      <c r="W23" s="10">
        <f>(0.8*($L$23-72.04)/455528.09)+0.1</f>
        <v>0.13549982614683542</v>
      </c>
      <c r="X23" s="10">
        <f>(0.8*($M$23-72.04)/455528.09)+0.1</f>
        <v>0.1366747262501419</v>
      </c>
      <c r="Y23" s="10">
        <f>(0.8*($N$23-72.04)/455528.09)+0.1</f>
        <v>0.15949132138042244</v>
      </c>
      <c r="Z23" s="10">
        <f>(0.8*($O$23-72.04)/455528.09)+0.1</f>
        <v>0.18355833336205457</v>
      </c>
      <c r="AA23" s="10">
        <f>(0.8*($P$23-72.04)/455528.09)+0.1</f>
        <v>0.20570551642600132</v>
      </c>
      <c r="AB23" s="10">
        <f>(0.8*($Q$23-72.04)/455528.09)+0.1</f>
        <v>0.21327893302913548</v>
      </c>
      <c r="AC23" s="10">
        <f>(0.8*($R$23-72.04)/455528.09)+0.1</f>
        <v>0.21554705221361872</v>
      </c>
      <c r="AE23" s="15">
        <v>20</v>
      </c>
      <c r="AF23" s="16" t="s">
        <v>20</v>
      </c>
      <c r="AG23" s="17">
        <v>538</v>
      </c>
      <c r="AH23" s="17">
        <v>120</v>
      </c>
      <c r="AI23" s="17">
        <v>209</v>
      </c>
      <c r="AJ23" s="17">
        <v>285</v>
      </c>
      <c r="AK23" s="17">
        <v>1191</v>
      </c>
      <c r="AL23" s="17">
        <v>1402.79</v>
      </c>
      <c r="AM23" s="17">
        <v>1735.95</v>
      </c>
      <c r="AN23" s="17">
        <v>2058.1999999999998</v>
      </c>
      <c r="AP23" s="15">
        <v>21</v>
      </c>
      <c r="AQ23" s="19" t="s">
        <v>87</v>
      </c>
      <c r="AR23" s="21">
        <f>(0.8*($K$23-72.04)/455528.09)+0.1</f>
        <v>0.15078633021291837</v>
      </c>
      <c r="AS23" s="21">
        <f>(0.8*($L$23-72.04)/455528.09)+0.1</f>
        <v>0.13549982614683542</v>
      </c>
      <c r="AT23" s="21">
        <f>(0.8*($M$23-72.04)/455528.09)+0.1</f>
        <v>0.1366747262501419</v>
      </c>
      <c r="AU23" s="21">
        <f>(0.8*($N$23-72.04)/455528.09)+0.1</f>
        <v>0.15949132138042244</v>
      </c>
      <c r="AV23" s="21">
        <f>(0.8*($O$23-72.04)/455528.09)+0.1</f>
        <v>0.18355833336205457</v>
      </c>
      <c r="AW23" s="21">
        <f>(0.8*($P$23-72.04)/455528.09)+0.1</f>
        <v>0.20570551642600132</v>
      </c>
      <c r="AX23" s="21">
        <f>(0.8*($Q$23-72.04)/455528.09)+0.1</f>
        <v>0.21327893302913548</v>
      </c>
      <c r="AY23" s="21">
        <f>(0.8*($R$23-72.04)/455528.09)+0.1</f>
        <v>0.21554705221361872</v>
      </c>
    </row>
    <row r="24" spans="1:51" ht="20.25" customHeight="1" x14ac:dyDescent="0.25">
      <c r="A24" s="2" t="s">
        <v>22</v>
      </c>
      <c r="B24" s="3">
        <v>6623.04</v>
      </c>
      <c r="C24" s="3">
        <v>6493.18</v>
      </c>
      <c r="D24" s="3">
        <v>7451.19</v>
      </c>
      <c r="E24" s="3">
        <v>5291</v>
      </c>
      <c r="F24" s="3">
        <v>9462</v>
      </c>
      <c r="G24" s="3">
        <v>12240</v>
      </c>
      <c r="H24" s="3">
        <v>8032</v>
      </c>
      <c r="I24" s="3">
        <v>12164.32</v>
      </c>
      <c r="K24" s="3">
        <v>12164.32</v>
      </c>
      <c r="L24" s="3">
        <v>8032</v>
      </c>
      <c r="M24" s="3">
        <v>12240</v>
      </c>
      <c r="N24" s="3">
        <v>9462</v>
      </c>
      <c r="O24" s="3">
        <v>5291</v>
      </c>
      <c r="P24" s="3">
        <v>7451.19</v>
      </c>
      <c r="Q24" s="3">
        <v>6493.18</v>
      </c>
      <c r="R24" s="3">
        <v>6623.04</v>
      </c>
      <c r="V24" s="10">
        <f>(0.8*($K$24-72.04)/455528.09)+0.1</f>
        <v>0.12123650376862599</v>
      </c>
      <c r="W24" s="10">
        <f>(0.8*($L$24-72.04)/455528.09)+0.1</f>
        <v>0.1139793091574221</v>
      </c>
      <c r="X24" s="10">
        <f>(0.8*($M$24-72.04)/455528.09)+0.1</f>
        <v>0.12136941324518538</v>
      </c>
      <c r="Y24" s="10">
        <f>(0.8*($N$24-72.04)/455528.09)+0.1</f>
        <v>0.11649068008078273</v>
      </c>
      <c r="Z24" s="10">
        <f>(0.8*($O$24-72.04)/455528.09)+0.1</f>
        <v>0.1091655555204071</v>
      </c>
      <c r="AA24" s="10">
        <f>(0.8*($P$24-72.04)/455528.09)+0.1</f>
        <v>0.11295928863574582</v>
      </c>
      <c r="AB24" s="10">
        <f>(0.8*($Q$24-72.04)/455528.09)+0.1</f>
        <v>0.11127682817540407</v>
      </c>
      <c r="AC24" s="10">
        <f>(0.8*($R$24-72.04)/455528.09)+0.1</f>
        <v>0.11150488875450031</v>
      </c>
      <c r="AE24" s="15">
        <v>21</v>
      </c>
      <c r="AF24" s="16" t="s">
        <v>21</v>
      </c>
      <c r="AG24" s="17">
        <v>28990.29</v>
      </c>
      <c r="AH24" s="17">
        <v>20286</v>
      </c>
      <c r="AI24" s="17">
        <v>20955</v>
      </c>
      <c r="AJ24" s="17">
        <v>33947</v>
      </c>
      <c r="AK24" s="17">
        <v>47651</v>
      </c>
      <c r="AL24" s="17">
        <v>60261.83</v>
      </c>
      <c r="AM24" s="17">
        <v>64574.21</v>
      </c>
      <c r="AN24" s="17">
        <v>65865.7</v>
      </c>
      <c r="AP24" s="17">
        <v>22</v>
      </c>
      <c r="AQ24" s="22" t="s">
        <v>88</v>
      </c>
      <c r="AR24" s="21">
        <f>(0.8*($K$24-72.04)/455528.09)+0.1</f>
        <v>0.12123650376862599</v>
      </c>
      <c r="AS24" s="21">
        <f>(0.8*($L$24-72.04)/455528.09)+0.1</f>
        <v>0.1139793091574221</v>
      </c>
      <c r="AT24" s="21">
        <f>(0.8*($M$24-72.04)/455528.09)+0.1</f>
        <v>0.12136941324518538</v>
      </c>
      <c r="AU24" s="21">
        <f>(0.8*($N$24-72.04)/455528.09)+0.1</f>
        <v>0.11649068008078273</v>
      </c>
      <c r="AV24" s="21">
        <f>(0.8*($O$24-72.04)/455528.09)+0.1</f>
        <v>0.1091655555204071</v>
      </c>
      <c r="AW24" s="21">
        <f>(0.8*($P$24-72.04)/455528.09)+0.1</f>
        <v>0.11295928863574582</v>
      </c>
      <c r="AX24" s="21">
        <f>(0.8*($Q$24-72.04)/455528.09)+0.1</f>
        <v>0.11127682817540407</v>
      </c>
      <c r="AY24" s="21">
        <f>(0.8*($R$24-72.04)/455528.09)+0.1</f>
        <v>0.11150488875450031</v>
      </c>
    </row>
    <row r="25" spans="1:51" ht="20.25" customHeight="1" x14ac:dyDescent="0.25">
      <c r="A25" s="2" t="s">
        <v>23</v>
      </c>
      <c r="B25" s="3">
        <v>11002.18</v>
      </c>
      <c r="C25" s="3">
        <v>10968.53</v>
      </c>
      <c r="D25" s="3">
        <v>10453.299999999999</v>
      </c>
      <c r="E25" s="3">
        <v>9949</v>
      </c>
      <c r="F25" s="3">
        <v>9774</v>
      </c>
      <c r="G25" s="3">
        <v>8552</v>
      </c>
      <c r="H25" s="3">
        <v>7838</v>
      </c>
      <c r="I25" s="3">
        <v>7315.74</v>
      </c>
      <c r="K25" s="3">
        <v>7315.74</v>
      </c>
      <c r="L25" s="3">
        <v>7838</v>
      </c>
      <c r="M25" s="3">
        <v>8552</v>
      </c>
      <c r="N25" s="3">
        <v>9774</v>
      </c>
      <c r="O25" s="3">
        <v>9949</v>
      </c>
      <c r="P25" s="3">
        <v>10453.299999999999</v>
      </c>
      <c r="Q25" s="3">
        <v>10968.53</v>
      </c>
      <c r="R25" s="3">
        <v>11002.18</v>
      </c>
      <c r="V25" s="10">
        <f>(0.8*($K$25-72.04)/455528.09)+0.1</f>
        <v>0.11272141087940374</v>
      </c>
      <c r="W25" s="10">
        <f>(0.8*($L$25-72.04)/455528.09)+0.1</f>
        <v>0.11363860568949766</v>
      </c>
      <c r="X25" s="10">
        <f>(0.8*($M$25-72.04)/455528.09)+0.1</f>
        <v>0.11489253494773506</v>
      </c>
      <c r="Y25" s="10">
        <f>(0.8*($N$25-72.04)/455528.09)+0.1</f>
        <v>0.1170386155549705</v>
      </c>
      <c r="Z25" s="10">
        <f>(0.8*($O$25-72.04)/455528.09)+0.1</f>
        <v>0.11734595115747967</v>
      </c>
      <c r="AA25" s="10">
        <f>(0.8*($P$25-72.04)/455528.09)+0.1</f>
        <v>0.11823160455373893</v>
      </c>
      <c r="AB25" s="10">
        <f>(0.8*($Q$25-72.04)/455528.09)+0.1</f>
        <v>0.11913645325362922</v>
      </c>
      <c r="AC25" s="10">
        <f>(0.8*($R$25-72.04)/455528.09)+0.1</f>
        <v>0.11919554949948312</v>
      </c>
      <c r="AE25" s="15">
        <v>22</v>
      </c>
      <c r="AF25" s="16" t="s">
        <v>22</v>
      </c>
      <c r="AG25" s="17">
        <v>12164.32</v>
      </c>
      <c r="AH25" s="17">
        <v>8032</v>
      </c>
      <c r="AI25" s="17">
        <v>12240</v>
      </c>
      <c r="AJ25" s="17">
        <v>9462</v>
      </c>
      <c r="AK25" s="17">
        <v>5291</v>
      </c>
      <c r="AL25" s="17">
        <v>7451.19</v>
      </c>
      <c r="AM25" s="17">
        <v>6493.18</v>
      </c>
      <c r="AN25" s="17">
        <v>6623.04</v>
      </c>
      <c r="AP25" s="15">
        <v>23</v>
      </c>
      <c r="AQ25" s="19" t="s">
        <v>89</v>
      </c>
      <c r="AR25" s="21">
        <f>(0.8*($K$25-72.04)/455528.09)+0.1</f>
        <v>0.11272141087940374</v>
      </c>
      <c r="AS25" s="21">
        <f>(0.8*($L$25-72.04)/455528.09)+0.1</f>
        <v>0.11363860568949766</v>
      </c>
      <c r="AT25" s="21">
        <f>(0.8*($M$25-72.04)/455528.09)+0.1</f>
        <v>0.11489253494773506</v>
      </c>
      <c r="AU25" s="21">
        <f>(0.8*($N$25-72.04)/455528.09)+0.1</f>
        <v>0.1170386155549705</v>
      </c>
      <c r="AV25" s="21">
        <f>(0.8*($O$25-72.04)/455528.09)+0.1</f>
        <v>0.11734595115747967</v>
      </c>
      <c r="AW25" s="21">
        <f>(0.8*($P$25-72.04)/455528.09)+0.1</f>
        <v>0.11823160455373893</v>
      </c>
      <c r="AX25" s="21">
        <f>(0.8*($Q$25-72.04)/455528.09)+0.1</f>
        <v>0.11913645325362922</v>
      </c>
      <c r="AY25" s="21">
        <f>(0.8*($R$25-72.04)/455528.09)+0.1</f>
        <v>0.11919554949948312</v>
      </c>
    </row>
    <row r="26" spans="1:51" ht="20.25" customHeight="1" x14ac:dyDescent="0.25">
      <c r="A26" s="4" t="s">
        <v>24</v>
      </c>
      <c r="B26" s="5">
        <v>19039.43</v>
      </c>
      <c r="C26" s="5">
        <v>9538.0499999999993</v>
      </c>
      <c r="D26" s="5">
        <v>7388.68</v>
      </c>
      <c r="E26" s="5">
        <v>7837</v>
      </c>
      <c r="F26" s="5">
        <v>6690</v>
      </c>
      <c r="G26" s="5">
        <v>4621</v>
      </c>
      <c r="H26" s="5">
        <v>5297</v>
      </c>
      <c r="I26" s="5">
        <v>4445.1000000000004</v>
      </c>
      <c r="K26" s="5">
        <v>4445.1000000000004</v>
      </c>
      <c r="L26" s="5">
        <v>5297</v>
      </c>
      <c r="M26" s="5">
        <v>4621</v>
      </c>
      <c r="N26" s="5">
        <v>6690</v>
      </c>
      <c r="O26" s="5">
        <v>7837</v>
      </c>
      <c r="P26" s="5">
        <v>7388.68</v>
      </c>
      <c r="Q26" s="5">
        <v>9538.0499999999993</v>
      </c>
      <c r="R26" s="5">
        <v>19039.43</v>
      </c>
      <c r="V26" s="10">
        <f>(0.8*($K$26-72.04)/455528.09)+0.1</f>
        <v>0.10767998302804993</v>
      </c>
      <c r="W26" s="10">
        <f>(0.8*($L$26-72.04)/455528.09)+0.1</f>
        <v>0.10917609274106456</v>
      </c>
      <c r="X26" s="10">
        <f>(0.8*($M$26-72.04)/455528.09)+0.1</f>
        <v>0.10798889921365772</v>
      </c>
      <c r="Y26" s="10">
        <f>(0.8*($N$26-72.04)/455528.09)+0.1</f>
        <v>0.11162248413703753</v>
      </c>
      <c r="Z26" s="10">
        <f>(0.8*($O$26-72.04)/455528.09)+0.1</f>
        <v>0.11363684948605475</v>
      </c>
      <c r="AA26" s="10">
        <f>(0.8*($P$26-72.04)/455528.09)+0.1</f>
        <v>0.11284950835852955</v>
      </c>
      <c r="AB26" s="10">
        <f>(0.8*($Q$26-72.04)/455528.09)+0.1</f>
        <v>0.116624239352616</v>
      </c>
      <c r="AC26" s="10">
        <f>(0.8*($R$26-72.04)/455528.09)+0.1</f>
        <v>0.13331059562100769</v>
      </c>
      <c r="AE26" s="15">
        <v>23</v>
      </c>
      <c r="AF26" s="16" t="s">
        <v>23</v>
      </c>
      <c r="AG26" s="17">
        <v>7315.74</v>
      </c>
      <c r="AH26" s="17">
        <v>7838</v>
      </c>
      <c r="AI26" s="17">
        <v>8552</v>
      </c>
      <c r="AJ26" s="17">
        <v>9774</v>
      </c>
      <c r="AK26" s="17">
        <v>9949</v>
      </c>
      <c r="AL26" s="17">
        <v>10453.299999999999</v>
      </c>
      <c r="AM26" s="17">
        <v>10968.53</v>
      </c>
      <c r="AN26" s="17">
        <v>11002.18</v>
      </c>
      <c r="AP26" s="17">
        <v>24</v>
      </c>
      <c r="AQ26" s="22" t="s">
        <v>90</v>
      </c>
      <c r="AR26" s="21">
        <f>(0.8*($K$26-72.04)/455528.09)+0.1</f>
        <v>0.10767998302804993</v>
      </c>
      <c r="AS26" s="21">
        <f>(0.8*($L$26-72.04)/455528.09)+0.1</f>
        <v>0.10917609274106456</v>
      </c>
      <c r="AT26" s="21">
        <f>(0.8*($M$26-72.04)/455528.09)+0.1</f>
        <v>0.10798889921365772</v>
      </c>
      <c r="AU26" s="21">
        <f>(0.8*($N$26-72.04)/455528.09)+0.1</f>
        <v>0.11162248413703753</v>
      </c>
      <c r="AV26" s="21">
        <f>(0.8*($O$26-72.04)/455528.09)+0.1</f>
        <v>0.11363684948605475</v>
      </c>
      <c r="AW26" s="21">
        <f>(0.8*($P$26-72.04)/455528.09)+0.1</f>
        <v>0.11284950835852955</v>
      </c>
      <c r="AX26" s="21">
        <f>(0.8*($Q$26-72.04)/455528.09)+0.1</f>
        <v>0.116624239352616</v>
      </c>
      <c r="AY26" s="21">
        <f>(0.8*($R$26-72.04)/455528.09)+0.1</f>
        <v>0.13331059562100769</v>
      </c>
    </row>
    <row r="27" spans="1:51" ht="20.25" customHeight="1" x14ac:dyDescent="0.25">
      <c r="A27" s="2" t="s">
        <v>25</v>
      </c>
      <c r="B27" s="3">
        <v>95039.59</v>
      </c>
      <c r="C27" s="3">
        <v>90513.88</v>
      </c>
      <c r="D27" s="3">
        <v>89330.6</v>
      </c>
      <c r="E27" s="3">
        <v>80815</v>
      </c>
      <c r="F27" s="3">
        <v>64017</v>
      </c>
      <c r="G27" s="3">
        <v>60144</v>
      </c>
      <c r="H27" s="3">
        <v>50003</v>
      </c>
      <c r="I27" s="3">
        <v>45903.040000000001</v>
      </c>
      <c r="K27" s="3">
        <v>45903.040000000001</v>
      </c>
      <c r="L27" s="3">
        <v>50003</v>
      </c>
      <c r="M27" s="3">
        <v>60144</v>
      </c>
      <c r="N27" s="3">
        <v>64017</v>
      </c>
      <c r="O27" s="3">
        <v>80815</v>
      </c>
      <c r="P27" s="3">
        <v>89330.6</v>
      </c>
      <c r="Q27" s="3">
        <v>90513.88</v>
      </c>
      <c r="R27" s="3">
        <v>95039.59</v>
      </c>
      <c r="V27" s="10">
        <f>(0.8*($K$27-72.04)/455528.09)+0.1</f>
        <v>0.18048855999198643</v>
      </c>
      <c r="W27" s="10">
        <f>(0.8*($L$27-72.04)/455528.09)+0.1</f>
        <v>0.18768892385977778</v>
      </c>
      <c r="X27" s="10">
        <f>(0.8*($M$27-72.04)/455528.09)+0.1</f>
        <v>0.20549858297432327</v>
      </c>
      <c r="Y27" s="10">
        <f>(0.8*($N$27-72.04)/455528.09)+0.1</f>
        <v>0.21230035890871185</v>
      </c>
      <c r="Z27" s="10">
        <f>(0.8*($O$27-72.04)/455528.09)+0.1</f>
        <v>0.2418010643427061</v>
      </c>
      <c r="AA27" s="10">
        <f>(0.8*($P$27-72.04)/455528.09)+0.1</f>
        <v>0.25675619038114644</v>
      </c>
      <c r="AB27" s="10">
        <f>(0.8*($Q$27-72.04)/455528.09)+0.1</f>
        <v>0.25883427079107241</v>
      </c>
      <c r="AC27" s="10">
        <f>(0.8*($R$27-72.04)/455528.09)+0.1</f>
        <v>0.26678233827468245</v>
      </c>
      <c r="AE27" s="15">
        <v>24</v>
      </c>
      <c r="AF27" s="16" t="s">
        <v>24</v>
      </c>
      <c r="AG27" s="17">
        <v>4445.1000000000004</v>
      </c>
      <c r="AH27" s="17">
        <v>5297</v>
      </c>
      <c r="AI27" s="17">
        <v>4621</v>
      </c>
      <c r="AJ27" s="17">
        <v>6690</v>
      </c>
      <c r="AK27" s="17">
        <v>7837</v>
      </c>
      <c r="AL27" s="17">
        <v>7388.68</v>
      </c>
      <c r="AM27" s="17">
        <v>9538.0499999999993</v>
      </c>
      <c r="AN27" s="17">
        <v>19039.43</v>
      </c>
      <c r="AP27" s="15">
        <v>25</v>
      </c>
      <c r="AQ27" s="19" t="s">
        <v>91</v>
      </c>
      <c r="AR27" s="21">
        <f>(0.8*($K$27-72.04)/455528.09)+0.1</f>
        <v>0.18048855999198643</v>
      </c>
      <c r="AS27" s="21">
        <f>(0.8*($L$27-72.04)/455528.09)+0.1</f>
        <v>0.18768892385977778</v>
      </c>
      <c r="AT27" s="21">
        <f>(0.8*($M$27-72.04)/455528.09)+0.1</f>
        <v>0.20549858297432327</v>
      </c>
      <c r="AU27" s="21">
        <f>(0.8*($N$27-72.04)/455528.09)+0.1</f>
        <v>0.21230035890871185</v>
      </c>
      <c r="AV27" s="21">
        <f>(0.8*($O$27-72.04)/455528.09)+0.1</f>
        <v>0.2418010643427061</v>
      </c>
      <c r="AW27" s="21">
        <f>(0.8*($P$27-72.04)/455528.09)+0.1</f>
        <v>0.25675619038114644</v>
      </c>
      <c r="AX27" s="21">
        <f>(0.8*($Q$27-72.04)/455528.09)+0.1</f>
        <v>0.25883427079107241</v>
      </c>
      <c r="AY27" s="21">
        <f>(0.8*($R$27-72.04)/455528.09)+0.1</f>
        <v>0.26678233827468245</v>
      </c>
    </row>
    <row r="28" spans="1:51" ht="20.25" customHeight="1" x14ac:dyDescent="0.25">
      <c r="A28" s="4" t="s">
        <v>26</v>
      </c>
      <c r="B28" s="5">
        <v>2804.57</v>
      </c>
      <c r="C28" s="5">
        <v>2217.4499999999998</v>
      </c>
      <c r="D28" s="5">
        <v>1524.07</v>
      </c>
      <c r="E28" s="5">
        <v>1191</v>
      </c>
      <c r="F28" s="5">
        <v>1113</v>
      </c>
      <c r="G28" s="5">
        <v>1126</v>
      </c>
      <c r="H28" s="5">
        <v>1369</v>
      </c>
      <c r="I28" s="5">
        <v>1413.78</v>
      </c>
      <c r="K28" s="5">
        <v>1413.78</v>
      </c>
      <c r="L28" s="5">
        <v>1369</v>
      </c>
      <c r="M28" s="5">
        <v>1126</v>
      </c>
      <c r="N28" s="5">
        <v>1113</v>
      </c>
      <c r="O28" s="5">
        <v>1191</v>
      </c>
      <c r="P28" s="5">
        <v>1524.07</v>
      </c>
      <c r="Q28" s="5">
        <v>2217.4499999999998</v>
      </c>
      <c r="R28" s="5">
        <v>2804.57</v>
      </c>
      <c r="V28" s="10">
        <f>(0.8*($K$28-72.04)/455528.09)+0.1</f>
        <v>0.10235636840748943</v>
      </c>
      <c r="W28" s="10">
        <f>(0.8*($L$28-72.04)/455528.09)+0.1</f>
        <v>0.10227772561731595</v>
      </c>
      <c r="X28" s="10">
        <f>(0.8*($M$28-72.04)/455528.09)+0.1</f>
        <v>0.10185096818068892</v>
      </c>
      <c r="Y28" s="10">
        <f>(0.8*($N$28-72.04)/455528.09)+0.1</f>
        <v>0.1018281375359311</v>
      </c>
      <c r="Z28" s="10">
        <f>(0.8*($O$28-72.04)/455528.09)+0.1</f>
        <v>0.10196512140447805</v>
      </c>
      <c r="AA28" s="10">
        <f>(0.8*($P$28-72.04)/455528.09)+0.1</f>
        <v>0.10255006008520792</v>
      </c>
      <c r="AB28" s="10">
        <f>(0.8*($Q$28-72.04)/455528.09)+0.1</f>
        <v>0.10376777642845253</v>
      </c>
      <c r="AC28" s="10">
        <f>(0.8*($R$28-72.04)/455528.09)+0.1</f>
        <v>0.10479887859385358</v>
      </c>
      <c r="AE28" s="15">
        <v>25</v>
      </c>
      <c r="AF28" s="16" t="s">
        <v>25</v>
      </c>
      <c r="AG28" s="17">
        <v>45903.040000000001</v>
      </c>
      <c r="AH28" s="17">
        <v>50003</v>
      </c>
      <c r="AI28" s="17">
        <v>60144</v>
      </c>
      <c r="AJ28" s="17">
        <v>64017</v>
      </c>
      <c r="AK28" s="17">
        <v>80815</v>
      </c>
      <c r="AL28" s="17">
        <v>89330.6</v>
      </c>
      <c r="AM28" s="17">
        <v>90513.88</v>
      </c>
      <c r="AN28" s="17">
        <v>95039.59</v>
      </c>
      <c r="AP28" s="17">
        <v>26</v>
      </c>
      <c r="AQ28" s="22" t="s">
        <v>92</v>
      </c>
      <c r="AR28" s="21">
        <f>(0.8*($K$28-72.04)/455528.09)+0.1</f>
        <v>0.10235636840748943</v>
      </c>
      <c r="AS28" s="21">
        <f>(0.8*($L$28-72.04)/455528.09)+0.1</f>
        <v>0.10227772561731595</v>
      </c>
      <c r="AT28" s="21">
        <f>(0.8*($M$28-72.04)/455528.09)+0.1</f>
        <v>0.10185096818068892</v>
      </c>
      <c r="AU28" s="21">
        <f>(0.8*($N$28-72.04)/455528.09)+0.1</f>
        <v>0.1018281375359311</v>
      </c>
      <c r="AV28" s="21">
        <f>(0.8*($O$28-72.04)/455528.09)+0.1</f>
        <v>0.10196512140447805</v>
      </c>
      <c r="AW28" s="21">
        <f>(0.8*($P$28-72.04)/455528.09)+0.1</f>
        <v>0.10255006008520792</v>
      </c>
      <c r="AX28" s="21">
        <f>(0.8*($Q$28-72.04)/455528.09)+0.1</f>
        <v>0.10376777642845253</v>
      </c>
      <c r="AY28" s="21">
        <f>(0.8*($R$28-72.04)/455528.09)+0.1</f>
        <v>0.10479887859385358</v>
      </c>
    </row>
    <row r="29" spans="1:51" ht="20.25" customHeight="1" x14ac:dyDescent="0.25">
      <c r="A29" s="2" t="s">
        <v>27</v>
      </c>
      <c r="B29" s="3">
        <v>2797.18</v>
      </c>
      <c r="C29" s="3">
        <v>2784.77</v>
      </c>
      <c r="D29" s="3">
        <v>2828.39</v>
      </c>
      <c r="E29" s="3">
        <v>2773</v>
      </c>
      <c r="F29" s="3">
        <v>2437</v>
      </c>
      <c r="G29" s="3">
        <v>2149</v>
      </c>
      <c r="H29" s="3">
        <v>1565</v>
      </c>
      <c r="I29" s="3">
        <v>1551.19</v>
      </c>
      <c r="K29" s="3">
        <v>1551.19</v>
      </c>
      <c r="L29" s="3">
        <v>1565</v>
      </c>
      <c r="M29" s="3">
        <v>2149</v>
      </c>
      <c r="N29" s="3">
        <v>2437</v>
      </c>
      <c r="O29" s="3">
        <v>2773</v>
      </c>
      <c r="P29" s="3">
        <v>2828.39</v>
      </c>
      <c r="Q29" s="3">
        <v>2784.77</v>
      </c>
      <c r="R29" s="3">
        <v>2797.18</v>
      </c>
      <c r="V29" s="10">
        <f>(0.8*($K$29-72.04)/455528.09)+0.1</f>
        <v>0.10259768832257964</v>
      </c>
      <c r="W29" s="10">
        <f>(0.8*($L$29-72.04)/455528.09)+0.1</f>
        <v>0.10262194149212621</v>
      </c>
      <c r="X29" s="10">
        <f>(0.8*($M$29-72.04)/455528.09)+0.1</f>
        <v>0.10364756430278538</v>
      </c>
      <c r="Y29" s="10">
        <f>(0.8*($N$29-72.04)/455528.09)+0.1</f>
        <v>0.10415335089434331</v>
      </c>
      <c r="Z29" s="10">
        <f>(0.8*($O$29-72.04)/455528.09)+0.1</f>
        <v>0.10474343525116092</v>
      </c>
      <c r="AA29" s="10">
        <f>(0.8*($P$29-72.04)/455528.09)+0.1</f>
        <v>0.10484071135986367</v>
      </c>
      <c r="AB29" s="10">
        <f>(0.8*($Q$29-72.04)/455528.09)+0.1</f>
        <v>0.10476410576568396</v>
      </c>
      <c r="AC29" s="10">
        <f>(0.8*($R$29-72.04)/455528.09)+0.1</f>
        <v>0.10478590025041047</v>
      </c>
      <c r="AE29" s="15">
        <v>26</v>
      </c>
      <c r="AF29" s="16" t="s">
        <v>26</v>
      </c>
      <c r="AG29" s="17">
        <v>1413.78</v>
      </c>
      <c r="AH29" s="17">
        <v>1369</v>
      </c>
      <c r="AI29" s="17">
        <v>1126</v>
      </c>
      <c r="AJ29" s="17">
        <v>1113</v>
      </c>
      <c r="AK29" s="17">
        <v>1191</v>
      </c>
      <c r="AL29" s="17">
        <v>1524.07</v>
      </c>
      <c r="AM29" s="17">
        <v>2217.4499999999998</v>
      </c>
      <c r="AN29" s="17">
        <v>2804.57</v>
      </c>
      <c r="AP29" s="15">
        <v>27</v>
      </c>
      <c r="AQ29" s="19" t="s">
        <v>93</v>
      </c>
      <c r="AR29" s="21">
        <f>(0.8*($K$29-72.04)/455528.09)+0.1</f>
        <v>0.10259768832257964</v>
      </c>
      <c r="AS29" s="21">
        <f>(0.8*($L$29-72.04)/455528.09)+0.1</f>
        <v>0.10262194149212621</v>
      </c>
      <c r="AT29" s="21">
        <f>(0.8*($M$29-72.04)/455528.09)+0.1</f>
        <v>0.10364756430278538</v>
      </c>
      <c r="AU29" s="21">
        <f>(0.8*($N$29-72.04)/455528.09)+0.1</f>
        <v>0.10415335089434331</v>
      </c>
      <c r="AV29" s="21">
        <f>(0.8*($O$29-72.04)/455528.09)+0.1</f>
        <v>0.10474343525116092</v>
      </c>
      <c r="AW29" s="21">
        <f>(0.8*($P$29-72.04)/455528.09)+0.1</f>
        <v>0.10484071135986367</v>
      </c>
      <c r="AX29" s="21">
        <f>(0.8*($Q$29-72.04)/455528.09)+0.1</f>
        <v>0.10476410576568396</v>
      </c>
      <c r="AY29" s="21">
        <f>(0.8*($R$29-72.04)/455528.09)+0.1</f>
        <v>0.10478590025041047</v>
      </c>
    </row>
    <row r="30" spans="1:51" ht="20.25" customHeight="1" x14ac:dyDescent="0.25">
      <c r="A30" s="4" t="s">
        <v>28</v>
      </c>
      <c r="B30" s="5">
        <v>1268.67</v>
      </c>
      <c r="C30" s="5">
        <v>1187.82</v>
      </c>
      <c r="D30" s="5">
        <v>1106.58</v>
      </c>
      <c r="E30" s="5">
        <v>770</v>
      </c>
      <c r="F30" s="5">
        <v>774</v>
      </c>
      <c r="G30" s="5">
        <v>638</v>
      </c>
      <c r="H30" s="5">
        <v>607</v>
      </c>
      <c r="I30" s="5">
        <v>137.72</v>
      </c>
      <c r="K30" s="5">
        <v>137.72</v>
      </c>
      <c r="L30" s="5">
        <v>607</v>
      </c>
      <c r="M30" s="5">
        <v>638</v>
      </c>
      <c r="N30" s="5">
        <v>774</v>
      </c>
      <c r="O30" s="5">
        <v>770</v>
      </c>
      <c r="P30" s="5">
        <v>1106.58</v>
      </c>
      <c r="Q30" s="5">
        <v>1187.82</v>
      </c>
      <c r="R30" s="5">
        <v>1268.67</v>
      </c>
      <c r="V30" s="10">
        <f>(0.8*($K$30-72.04)/455528.09)+0.1</f>
        <v>0.1001153474421303</v>
      </c>
      <c r="W30" s="10">
        <f>(0.8*($L$30-72.04)/455528.09)+0.1</f>
        <v>0.10093949859381889</v>
      </c>
      <c r="X30" s="10">
        <f>(0.8*($M$30-72.04)/455528.09)+0.1</f>
        <v>0.10099394090054908</v>
      </c>
      <c r="Y30" s="10">
        <f>(0.8*($N$30-72.04)/455528.09)+0.1</f>
        <v>0.10123278456878478</v>
      </c>
      <c r="Z30" s="10">
        <f>(0.8*($O$30-72.04)/455528.09)+0.1</f>
        <v>0.10122575975501313</v>
      </c>
      <c r="AA30" s="10">
        <f>(0.8*($P$30-72.04)/455528.09)+0.1</f>
        <v>0.10181686270982762</v>
      </c>
      <c r="AB30" s="10">
        <f>(0.8*($Q$30-72.04)/455528.09)+0.1</f>
        <v>0.10195953667752959</v>
      </c>
      <c r="AC30" s="10">
        <f>(0.8*($R$30-72.04)/455528.09)+0.1</f>
        <v>0.10210152572588883</v>
      </c>
      <c r="AE30" s="15">
        <v>27</v>
      </c>
      <c r="AF30" s="16" t="s">
        <v>27</v>
      </c>
      <c r="AG30" s="17">
        <v>1551.19</v>
      </c>
      <c r="AH30" s="17">
        <v>1565</v>
      </c>
      <c r="AI30" s="17">
        <v>2149</v>
      </c>
      <c r="AJ30" s="17">
        <v>2437</v>
      </c>
      <c r="AK30" s="17">
        <v>2773</v>
      </c>
      <c r="AL30" s="17">
        <v>2828.39</v>
      </c>
      <c r="AM30" s="17">
        <v>2784.77</v>
      </c>
      <c r="AN30" s="17">
        <v>2797.18</v>
      </c>
      <c r="AP30" s="17">
        <v>28</v>
      </c>
      <c r="AQ30" s="22" t="s">
        <v>94</v>
      </c>
      <c r="AR30" s="21">
        <f>(0.8*($K$30-72.04)/455528.09)+0.1</f>
        <v>0.1001153474421303</v>
      </c>
      <c r="AS30" s="21">
        <f>(0.8*($L$30-72.04)/455528.09)+0.1</f>
        <v>0.10093949859381889</v>
      </c>
      <c r="AT30" s="21">
        <f>(0.8*($M$30-72.04)/455528.09)+0.1</f>
        <v>0.10099394090054908</v>
      </c>
      <c r="AU30" s="21">
        <f>(0.8*($N$30-72.04)/455528.09)+0.1</f>
        <v>0.10123278456878478</v>
      </c>
      <c r="AV30" s="21">
        <f>(0.8*($O$30-72.04)/455528.09)+0.1</f>
        <v>0.10122575975501313</v>
      </c>
      <c r="AW30" s="21">
        <f>(0.8*($P$30-72.04)/455528.09)+0.1</f>
        <v>0.10181686270982762</v>
      </c>
      <c r="AX30" s="21">
        <f>(0.8*($Q$30-72.04)/455528.09)+0.1</f>
        <v>0.10195953667752959</v>
      </c>
      <c r="AY30" s="21">
        <f>(0.8*($R$30-72.04)/455528.09)+0.1</f>
        <v>0.10210152572588883</v>
      </c>
    </row>
    <row r="31" spans="1:51" ht="20.25" customHeight="1" x14ac:dyDescent="0.25">
      <c r="A31" s="2" t="s">
        <v>29</v>
      </c>
      <c r="B31" s="3">
        <v>164.34</v>
      </c>
      <c r="C31" s="3">
        <v>145.1</v>
      </c>
      <c r="D31" s="3">
        <v>72.040000000000006</v>
      </c>
      <c r="E31" s="3">
        <v>155</v>
      </c>
      <c r="F31" s="3">
        <v>83</v>
      </c>
      <c r="G31" s="3">
        <v>371</v>
      </c>
      <c r="H31" s="3">
        <v>348</v>
      </c>
      <c r="I31" s="3">
        <v>284.86</v>
      </c>
      <c r="K31" s="3">
        <v>284.86</v>
      </c>
      <c r="L31" s="3">
        <v>348</v>
      </c>
      <c r="M31" s="3">
        <v>371</v>
      </c>
      <c r="N31" s="3">
        <v>83</v>
      </c>
      <c r="O31" s="3">
        <v>155</v>
      </c>
      <c r="P31" s="3">
        <v>72.040000000000006</v>
      </c>
      <c r="Q31" s="3">
        <v>145.1</v>
      </c>
      <c r="R31" s="3">
        <v>164.34</v>
      </c>
      <c r="V31" s="10">
        <f>(0.8*($K$31-72.04)/455528.09)+0.1</f>
        <v>0.10037375521672001</v>
      </c>
      <c r="W31" s="10">
        <f>(0.8*($L$31-72.04)/455528.09)+0.1</f>
        <v>0.10048464190210532</v>
      </c>
      <c r="X31" s="10">
        <f>(0.8*($M$31-72.04)/455528.09)+0.1</f>
        <v>0.10052503458129224</v>
      </c>
      <c r="Y31" s="10">
        <f>(0.8*($N$31-72.04)/455528.09)+0.1</f>
        <v>0.1000192479897343</v>
      </c>
      <c r="Z31" s="10">
        <f>(0.8*($O$31-72.04)/455528.09)+0.1</f>
        <v>0.10014569463762378</v>
      </c>
      <c r="AA31" s="10">
        <f>(0.8*($P$31-72.04)/455528.09)+0.1</f>
        <v>0.1</v>
      </c>
      <c r="AB31" s="10">
        <f>(0.8*($Q$31-72.04)/455528.09)+0.1</f>
        <v>0.10012830822353898</v>
      </c>
      <c r="AC31" s="10">
        <f>(0.8*($R$31-72.04)/455528.09)+0.1</f>
        <v>0.10016209757778055</v>
      </c>
      <c r="AE31" s="15">
        <v>28</v>
      </c>
      <c r="AF31" s="16" t="s">
        <v>28</v>
      </c>
      <c r="AG31" s="17">
        <v>137.72</v>
      </c>
      <c r="AH31" s="17">
        <v>607</v>
      </c>
      <c r="AI31" s="17">
        <v>638</v>
      </c>
      <c r="AJ31" s="17">
        <v>774</v>
      </c>
      <c r="AK31" s="17">
        <v>770</v>
      </c>
      <c r="AL31" s="17">
        <v>1106.58</v>
      </c>
      <c r="AM31" s="17">
        <v>1187.82</v>
      </c>
      <c r="AN31" s="17">
        <v>1268.67</v>
      </c>
      <c r="AP31" s="15">
        <v>29</v>
      </c>
      <c r="AQ31" s="19" t="s">
        <v>95</v>
      </c>
      <c r="AR31" s="21">
        <f>(0.8*($K$31-72.04)/455528.09)+0.1</f>
        <v>0.10037375521672001</v>
      </c>
      <c r="AS31" s="21">
        <f>(0.8*($L$31-72.04)/455528.09)+0.1</f>
        <v>0.10048464190210532</v>
      </c>
      <c r="AT31" s="21">
        <f>(0.8*($M$31-72.04)/455528.09)+0.1</f>
        <v>0.10052503458129224</v>
      </c>
      <c r="AU31" s="21">
        <f>(0.8*($N$31-72.04)/455528.09)+0.1</f>
        <v>0.1000192479897343</v>
      </c>
      <c r="AV31" s="21">
        <f>(0.8*($O$31-72.04)/455528.09)+0.1</f>
        <v>0.10014569463762378</v>
      </c>
      <c r="AW31" s="21">
        <f>(0.8*($P$31-72.04)/455528.09)+0.1</f>
        <v>0.1</v>
      </c>
      <c r="AX31" s="21">
        <f>(0.8*($Q$31-72.04)/455528.09)+0.1</f>
        <v>0.10012830822353898</v>
      </c>
      <c r="AY31" s="21">
        <f>(0.8*($R$31-72.04)/455528.09)+0.1</f>
        <v>0.10016209757778055</v>
      </c>
    </row>
    <row r="32" spans="1:51" ht="20.25" customHeight="1" x14ac:dyDescent="0.25">
      <c r="A32" s="4" t="s">
        <v>30</v>
      </c>
      <c r="B32" s="5">
        <v>246.58</v>
      </c>
      <c r="C32" s="5">
        <v>157.33000000000001</v>
      </c>
      <c r="D32" s="5">
        <v>108.62</v>
      </c>
      <c r="E32" s="5">
        <v>227</v>
      </c>
      <c r="F32" s="5">
        <v>325</v>
      </c>
      <c r="G32" s="5">
        <v>130</v>
      </c>
      <c r="H32" s="5">
        <v>10838</v>
      </c>
      <c r="I32" s="5">
        <v>140</v>
      </c>
      <c r="K32" s="5">
        <v>140</v>
      </c>
      <c r="L32" s="5">
        <v>10838</v>
      </c>
      <c r="M32" s="5">
        <v>130</v>
      </c>
      <c r="N32" s="5">
        <v>325</v>
      </c>
      <c r="O32" s="5">
        <v>227</v>
      </c>
      <c r="P32" s="5">
        <v>108.62</v>
      </c>
      <c r="Q32" s="5">
        <v>157.33000000000001</v>
      </c>
      <c r="R32" s="5">
        <v>246.58</v>
      </c>
      <c r="V32" s="10">
        <f>(0.8*($K$32-72.04)/455528.09)+0.1</f>
        <v>0.10011935158598013</v>
      </c>
      <c r="W32" s="10">
        <f>(0.8*($L$32-72.04)/455528.09)+0.1</f>
        <v>0.11890721601822624</v>
      </c>
      <c r="X32" s="10">
        <f>(0.8*($M$32-72.04)/455528.09)+0.1</f>
        <v>0.10010178955155104</v>
      </c>
      <c r="Y32" s="10">
        <f>(0.8*($N$32-72.04)/455528.09)+0.1</f>
        <v>0.10044424922291841</v>
      </c>
      <c r="Z32" s="10">
        <f>(0.8*($O$32-72.04)/455528.09)+0.1</f>
        <v>0.10027214128551326</v>
      </c>
      <c r="AA32" s="10">
        <f>(0.8*($P$32-72.04)/455528.09)+0.1</f>
        <v>0.10006424192194163</v>
      </c>
      <c r="AB32" s="10">
        <f>(0.8*($Q$32-72.04)/455528.09)+0.1</f>
        <v>0.10014978659164576</v>
      </c>
      <c r="AC32" s="10">
        <f>(0.8*($R$32-72.04)/455528.09)+0.1</f>
        <v>0.10030652774892543</v>
      </c>
      <c r="AE32" s="15">
        <v>29</v>
      </c>
      <c r="AF32" s="16" t="s">
        <v>29</v>
      </c>
      <c r="AG32" s="17">
        <v>284.86</v>
      </c>
      <c r="AH32" s="17">
        <v>348</v>
      </c>
      <c r="AI32" s="17">
        <v>371</v>
      </c>
      <c r="AJ32" s="17">
        <v>83</v>
      </c>
      <c r="AK32" s="17">
        <v>155</v>
      </c>
      <c r="AL32" s="17">
        <v>72.040000000000006</v>
      </c>
      <c r="AM32" s="17">
        <v>145.1</v>
      </c>
      <c r="AN32" s="17">
        <v>164.34</v>
      </c>
      <c r="AP32" s="17">
        <v>30</v>
      </c>
      <c r="AQ32" s="22" t="s">
        <v>96</v>
      </c>
      <c r="AR32" s="21">
        <f>(0.8*($K$32-72.04)/455528.09)+0.1</f>
        <v>0.10011935158598013</v>
      </c>
      <c r="AS32" s="21">
        <f>(0.8*($L$32-72.04)/455528.09)+0.1</f>
        <v>0.11890721601822624</v>
      </c>
      <c r="AT32" s="21">
        <f>(0.8*($M$32-72.04)/455528.09)+0.1</f>
        <v>0.10010178955155104</v>
      </c>
      <c r="AU32" s="21">
        <f>(0.8*($N$32-72.04)/455528.09)+0.1</f>
        <v>0.10044424922291841</v>
      </c>
      <c r="AV32" s="21">
        <f>(0.8*($O$32-72.04)/455528.09)+0.1</f>
        <v>0.10027214128551326</v>
      </c>
      <c r="AW32" s="21">
        <f>(0.8*($P$32-72.04)/455528.09)+0.1</f>
        <v>0.10006424192194163</v>
      </c>
      <c r="AX32" s="21">
        <f>(0.8*($Q$32-72.04)/455528.09)+0.1</f>
        <v>0.10014978659164576</v>
      </c>
      <c r="AY32" s="21">
        <f>(0.8*($R$32-72.04)/455528.09)+0.1</f>
        <v>0.10030652774892543</v>
      </c>
    </row>
    <row r="33" spans="1:54" ht="20.25" customHeight="1" x14ac:dyDescent="0.25">
      <c r="A33" s="2" t="s">
        <v>31</v>
      </c>
      <c r="B33" s="3">
        <v>987.41</v>
      </c>
      <c r="C33" s="3">
        <v>956</v>
      </c>
      <c r="D33" s="3">
        <v>913.9</v>
      </c>
      <c r="E33" s="3">
        <v>2109</v>
      </c>
      <c r="F33" s="3">
        <v>784</v>
      </c>
      <c r="G33" s="3">
        <v>705</v>
      </c>
      <c r="H33" s="3">
        <v>494</v>
      </c>
      <c r="I33" s="3">
        <v>338.19</v>
      </c>
      <c r="K33" s="3">
        <v>338.19</v>
      </c>
      <c r="L33" s="3">
        <v>494</v>
      </c>
      <c r="M33" s="3">
        <v>705</v>
      </c>
      <c r="N33" s="3">
        <v>784</v>
      </c>
      <c r="O33" s="3">
        <v>2109</v>
      </c>
      <c r="P33" s="3">
        <v>913.9</v>
      </c>
      <c r="Q33" s="3">
        <v>956</v>
      </c>
      <c r="R33" s="3">
        <v>987.41</v>
      </c>
      <c r="V33" s="10">
        <f>(0.8*($K$33-72.04)/455528.09)+0.1</f>
        <v>0.10046741354633038</v>
      </c>
      <c r="W33" s="10">
        <f>(0.8*($L$33-72.04)/455528.09)+0.1</f>
        <v>0.10074104760477011</v>
      </c>
      <c r="X33" s="10">
        <f>(0.8*($M$33-72.04)/455528.09)+0.1</f>
        <v>0.10111160653122402</v>
      </c>
      <c r="Y33" s="10">
        <f>(0.8*($N$33-72.04)/455528.09)+0.1</f>
        <v>0.10125034660321387</v>
      </c>
      <c r="Z33" s="10">
        <f>(0.8*($O$33-72.04)/455528.09)+0.1</f>
        <v>0.10357731616506899</v>
      </c>
      <c r="AA33" s="10">
        <f>(0.8*($P$33-72.04)/455528.09)+0.1</f>
        <v>0.10147847743044781</v>
      </c>
      <c r="AB33" s="10">
        <f>(0.8*($Q$33-72.04)/455528.09)+0.1</f>
        <v>0.10155241359539431</v>
      </c>
      <c r="AC33" s="10">
        <f>(0.8*($R$33-72.04)/455528.09)+0.1</f>
        <v>0.1016075759455361</v>
      </c>
      <c r="AE33" s="15">
        <v>30</v>
      </c>
      <c r="AF33" s="16" t="s">
        <v>30</v>
      </c>
      <c r="AG33" s="17">
        <v>140</v>
      </c>
      <c r="AH33" s="17">
        <v>10838</v>
      </c>
      <c r="AI33" s="17">
        <v>130</v>
      </c>
      <c r="AJ33" s="17">
        <v>325</v>
      </c>
      <c r="AK33" s="17">
        <v>227</v>
      </c>
      <c r="AL33" s="17">
        <v>108.62</v>
      </c>
      <c r="AM33" s="17">
        <v>157.33000000000001</v>
      </c>
      <c r="AN33" s="17">
        <v>246.58</v>
      </c>
      <c r="AP33" s="15">
        <v>31</v>
      </c>
      <c r="AQ33" s="19" t="s">
        <v>97</v>
      </c>
      <c r="AR33" s="21">
        <f>(0.8*($K$33-72.04)/455528.09)+0.1</f>
        <v>0.10046741354633038</v>
      </c>
      <c r="AS33" s="21">
        <f>(0.8*($L$33-72.04)/455528.09)+0.1</f>
        <v>0.10074104760477011</v>
      </c>
      <c r="AT33" s="21">
        <f>(0.8*($M$33-72.04)/455528.09)+0.1</f>
        <v>0.10111160653122402</v>
      </c>
      <c r="AU33" s="21">
        <f>(0.8*($N$33-72.04)/455528.09)+0.1</f>
        <v>0.10125034660321387</v>
      </c>
      <c r="AV33" s="21">
        <f>(0.8*($O$33-72.04)/455528.09)+0.1</f>
        <v>0.10357731616506899</v>
      </c>
      <c r="AW33" s="21">
        <f>(0.8*($P$33-72.04)/455528.09)+0.1</f>
        <v>0.10147847743044781</v>
      </c>
      <c r="AX33" s="21">
        <f>(0.8*($Q$33-72.04)/455528.09)+0.1</f>
        <v>0.10155241359539431</v>
      </c>
      <c r="AY33" s="21">
        <f>(0.8*($R$33-72.04)/455528.09)+0.1</f>
        <v>0.1016075759455361</v>
      </c>
    </row>
    <row r="34" spans="1:54" ht="20.25" customHeight="1" x14ac:dyDescent="0.25">
      <c r="A34" s="4" t="s">
        <v>32</v>
      </c>
      <c r="B34" s="5">
        <v>4740.84</v>
      </c>
      <c r="C34" s="5">
        <v>4220.29</v>
      </c>
      <c r="D34" s="5">
        <v>2709.72</v>
      </c>
      <c r="E34" s="5">
        <v>865</v>
      </c>
      <c r="F34" s="5">
        <v>931</v>
      </c>
      <c r="G34" s="5">
        <v>1153</v>
      </c>
      <c r="H34" s="5">
        <v>1013</v>
      </c>
      <c r="I34" s="5">
        <v>752.22</v>
      </c>
      <c r="K34" s="5">
        <v>752.22</v>
      </c>
      <c r="L34" s="5">
        <v>1013</v>
      </c>
      <c r="M34" s="5">
        <v>1153</v>
      </c>
      <c r="N34" s="5">
        <v>931</v>
      </c>
      <c r="O34" s="5">
        <v>865</v>
      </c>
      <c r="P34" s="5">
        <v>2709.72</v>
      </c>
      <c r="Q34" s="5">
        <v>4220.29</v>
      </c>
      <c r="R34" s="5">
        <v>4740.84</v>
      </c>
      <c r="V34" s="10">
        <f>(0.8*($K$34-72.04)/455528.09)+0.1</f>
        <v>0.1011945344577982</v>
      </c>
      <c r="W34" s="10">
        <f>(0.8*($L$34-72.04)/455528.09)+0.1</f>
        <v>0.10165251719164015</v>
      </c>
      <c r="X34" s="10">
        <f>(0.8*($M$34-72.04)/455528.09)+0.1</f>
        <v>0.10189838567364748</v>
      </c>
      <c r="Y34" s="10">
        <f>(0.8*($N$34-72.04)/455528.09)+0.1</f>
        <v>0.10150850850932157</v>
      </c>
      <c r="Z34" s="10">
        <f>(0.8*($O$34-72.04)/455528.09)+0.1</f>
        <v>0.10139259908208954</v>
      </c>
      <c r="AA34" s="10">
        <f>(0.8*($P$34-72.04)/455528.09)+0.1</f>
        <v>0.10463230269729359</v>
      </c>
      <c r="AB34" s="10">
        <f>(0.8*($Q$34-72.04)/455528.09)+0.1</f>
        <v>0.10728517093204945</v>
      </c>
      <c r="AC34" s="10">
        <f>(0.8*($R$34-72.04)/455528.09)+0.1</f>
        <v>0.108199362634256</v>
      </c>
      <c r="AE34" s="15">
        <v>31</v>
      </c>
      <c r="AF34" s="16" t="s">
        <v>31</v>
      </c>
      <c r="AG34" s="17">
        <v>338.19</v>
      </c>
      <c r="AH34" s="17">
        <v>494</v>
      </c>
      <c r="AI34" s="17">
        <v>705</v>
      </c>
      <c r="AJ34" s="17">
        <v>784</v>
      </c>
      <c r="AK34" s="17">
        <v>2109</v>
      </c>
      <c r="AL34" s="17">
        <v>913.9</v>
      </c>
      <c r="AM34" s="17">
        <v>956</v>
      </c>
      <c r="AN34" s="17">
        <v>987.41</v>
      </c>
      <c r="AP34" s="17">
        <v>32</v>
      </c>
      <c r="AQ34" s="22" t="s">
        <v>98</v>
      </c>
      <c r="AR34" s="21">
        <f>(0.8*($K$34-72.04)/455528.09)+0.1</f>
        <v>0.1011945344577982</v>
      </c>
      <c r="AS34" s="21">
        <f>(0.8*($L$34-72.04)/455528.09)+0.1</f>
        <v>0.10165251719164015</v>
      </c>
      <c r="AT34" s="21">
        <f>(0.8*($M$34-72.04)/455528.09)+0.1</f>
        <v>0.10189838567364748</v>
      </c>
      <c r="AU34" s="21">
        <f>(0.8*($N$34-72.04)/455528.09)+0.1</f>
        <v>0.10150850850932157</v>
      </c>
      <c r="AV34" s="21">
        <f>(0.8*($O$34-72.04)/455528.09)+0.1</f>
        <v>0.10139259908208954</v>
      </c>
      <c r="AW34" s="21">
        <f>(0.8*($P$34-72.04)/455528.09)+0.1</f>
        <v>0.10463230269729359</v>
      </c>
      <c r="AX34" s="21">
        <f>(0.8*($Q$34-72.04)/455528.09)+0.1</f>
        <v>0.10728517093204945</v>
      </c>
      <c r="AY34" s="21">
        <f>(0.8*($R$34-72.04)/455528.09)+0.1</f>
        <v>0.108199362634256</v>
      </c>
    </row>
    <row r="35" spans="1:54" ht="20.25" customHeight="1" x14ac:dyDescent="0.25">
      <c r="A35" s="2"/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  <c r="O35" s="3"/>
      <c r="P35" s="3"/>
      <c r="Q35" s="3"/>
      <c r="R35" s="3"/>
      <c r="AE35" s="15">
        <v>32</v>
      </c>
      <c r="AF35" s="16" t="s">
        <v>32</v>
      </c>
      <c r="AG35" s="17">
        <v>752.22</v>
      </c>
      <c r="AH35" s="17">
        <v>1013</v>
      </c>
      <c r="AI35" s="17">
        <v>1153</v>
      </c>
      <c r="AJ35" s="17">
        <v>931</v>
      </c>
      <c r="AK35" s="17">
        <v>865</v>
      </c>
      <c r="AL35" s="17">
        <v>2709.72</v>
      </c>
      <c r="AM35" s="17">
        <v>4220.29</v>
      </c>
      <c r="AN35" s="17">
        <v>4740.84</v>
      </c>
    </row>
    <row r="38" spans="1:54" ht="20.25" customHeight="1" x14ac:dyDescent="0.25">
      <c r="U38" t="s">
        <v>47</v>
      </c>
    </row>
    <row r="39" spans="1:54" ht="20.25" customHeight="1" x14ac:dyDescent="0.25">
      <c r="U39" t="s">
        <v>44</v>
      </c>
      <c r="V39" s="10">
        <f>(0.8*($K$3-72.04)/455528.09)+0.1</f>
        <v>0.10331848690165299</v>
      </c>
      <c r="W39" s="10">
        <f>(0.8*($K$4-72.04)/455528.09)+0.1</f>
        <v>0.23036261276445105</v>
      </c>
      <c r="X39" s="10">
        <f>(0.8*($K$5-72.04)/455528.09)+0.1</f>
        <v>0.19740878987287042</v>
      </c>
      <c r="Y39" s="10">
        <f>(0.8*($K$6-72.04)/455528.09)+0.1</f>
        <v>0.10294351990455737</v>
      </c>
      <c r="Z39" s="10">
        <f>(0.8*($K$7-72.04)/455528.09)+0.1</f>
        <v>0.10663091490142793</v>
      </c>
      <c r="AA39" s="10">
        <f>(0.8*($K$8-72.04)/455528.09)+0.1</f>
        <v>0.18349772678123977</v>
      </c>
      <c r="AB39" s="10">
        <f>(0.8*($K$9-72.04)/455528.09)+0.1</f>
        <v>0.10066697094354818</v>
      </c>
      <c r="AC39" s="10">
        <f>(0.8*($K$10-72.04)/455528.09)+0.1</f>
        <v>0.17094758086158857</v>
      </c>
      <c r="AD39" s="10">
        <f>(0.8*($K$11-72.04)/455528.09)+0.1</f>
        <v>0.10089171229813731</v>
      </c>
      <c r="AE39" s="10">
        <f>(0.8*($K$12-72.04)/455528.09)+0.1</f>
        <v>0.11205303497310122</v>
      </c>
      <c r="AF39" s="10">
        <f>(0.8*($K$13-72.04)/455528.09)+0.1</f>
        <v>0.28151335519177317</v>
      </c>
      <c r="AG39" s="10">
        <f>(0.8*($K$14-72.04)/455528.09)+0.1</f>
        <v>0.40700499721103911</v>
      </c>
      <c r="AH39" s="10">
        <f>(0.8*($K$15-72.04)/455528.09)+0.1</f>
        <v>0.14090057322260852</v>
      </c>
      <c r="AI39" s="10">
        <f>(0.8*($K$16-72.04)/455528.09)+0.1</f>
        <v>0.46782555385333102</v>
      </c>
      <c r="AJ39" s="10">
        <f>(0.8*($K$17-72.04)/455528.09)+0.1</f>
        <v>0.17289751110628546</v>
      </c>
      <c r="AK39" s="10">
        <f>(0.8*($K$18-72.04)/455528.09)+0.1</f>
        <v>0.1516315733679563</v>
      </c>
      <c r="AL39" s="10">
        <f>(0.8*($K$19-72.04)/455528.09)+0.1</f>
        <v>0.11569350421397723</v>
      </c>
      <c r="AM39" s="10">
        <f>(0.8*($K$20-72.04)/455528.09)+0.1</f>
        <v>0.1011118348376716</v>
      </c>
      <c r="AN39" s="10">
        <f>(0.8*($K$21-72.04)/455528.09)+0.1</f>
        <v>0.12842330974583807</v>
      </c>
      <c r="AO39" s="10">
        <f>(0.8*($K$22-72.04)/455528.09)+0.1</f>
        <v>0.10081832055625813</v>
      </c>
      <c r="AP39" s="10">
        <f>(0.8*($K$23-72.04)/455528.09)+0.1</f>
        <v>0.15078633021291837</v>
      </c>
      <c r="AQ39" s="10">
        <f>(0.8*($K$24-72.04)/455528.09)+0.1</f>
        <v>0.12123650376862599</v>
      </c>
      <c r="AR39" s="10">
        <f>(0.8*($K$25-72.04)/455528.09)+0.1</f>
        <v>0.11272141087940374</v>
      </c>
      <c r="AS39" s="10">
        <f>(0.8*($K$26-72.04)/455528.09)+0.1</f>
        <v>0.10767998302804993</v>
      </c>
      <c r="AT39" s="10">
        <f>(0.8*($K$27-72.04)/455528.09)+0.1</f>
        <v>0.18048855999198643</v>
      </c>
      <c r="AU39" s="10">
        <f>(0.8*($K$28-72.04)/455528.09)+0.1</f>
        <v>0.10235636840748943</v>
      </c>
      <c r="AV39" s="10">
        <f>(0.8*($K$29-72.04)/455528.09)+0.1</f>
        <v>0.10259768832257964</v>
      </c>
      <c r="AW39" s="10">
        <f>(0.8*($K$30-72.04)/455528.09)+0.1</f>
        <v>0.1001153474421303</v>
      </c>
      <c r="AX39" s="10">
        <f>(0.8*($K$31-72.04)/455528.09)+0.1</f>
        <v>0.10037375521672001</v>
      </c>
      <c r="AY39" s="10">
        <f>(0.8*($K$32-72.04)/455528.09)+0.1</f>
        <v>0.10011935158598013</v>
      </c>
      <c r="AZ39" s="10">
        <f>(0.8*($K$33-72.04)/455528.09)+0.1</f>
        <v>0.10046741354633038</v>
      </c>
      <c r="BA39" s="10">
        <f>(0.8*($K$34-72.04)/455528.09)+0.1</f>
        <v>0.1011945344577982</v>
      </c>
    </row>
    <row r="40" spans="1:54" ht="20.25" customHeight="1" x14ac:dyDescent="0.25">
      <c r="V40" s="10">
        <f>(0.8*($L$3-72.04)/455528.09)+0.1</f>
        <v>0.10412173923237095</v>
      </c>
      <c r="W40" s="10">
        <f>(0.8*($L$4-72.04)/455528.09)+0.1</f>
        <v>0.23897182059617883</v>
      </c>
      <c r="X40" s="10">
        <f>(0.8*($L$5-72.04)/455528.09)+0.1</f>
        <v>0.2055056077880949</v>
      </c>
      <c r="Y40" s="10">
        <f>(0.8*($L$6-72.04)/455528.09)+0.1</f>
        <v>0.10230406866895958</v>
      </c>
      <c r="Z40" s="10">
        <f>(0.8*($L$7-72.04)/455528.09)+0.1</f>
        <v>0.10825232973009415</v>
      </c>
      <c r="AA40" s="10">
        <f>(0.8*($L$8-72.04)/455528.09)+0.1</f>
        <v>0.18544625206318233</v>
      </c>
      <c r="AB40" s="10">
        <f>(0.8*($L$9-72.04)/455528.09)+0.1</f>
        <v>0.10089559350774614</v>
      </c>
      <c r="AC40" s="10">
        <f>(0.8*($L$10-72.04)/455528.09)+0.1</f>
        <v>0.17868838121486647</v>
      </c>
      <c r="AD40" s="10">
        <f>(0.8*($L$11-72.04)/455528.09)+0.1</f>
        <v>0.10091491174561815</v>
      </c>
      <c r="AE40" s="10">
        <f>(0.8*($L$12-72.04)/455528.09)+0.1</f>
        <v>0.11239345744847482</v>
      </c>
      <c r="AF40" s="10">
        <f>(0.8*($L$13-72.04)/455528.09)+0.1</f>
        <v>0.30321901114813798</v>
      </c>
      <c r="AG40" s="10">
        <f>(0.8*($L$14-72.04)/455528.09)+0.1</f>
        <v>0.41594444153817167</v>
      </c>
      <c r="AH40" s="10">
        <f>(0.8*($L$15-72.04)/455528.09)+0.1</f>
        <v>0.14572971120178341</v>
      </c>
      <c r="AI40" s="10">
        <f>(0.8*($L$16-72.04)/455528.09)+0.1</f>
        <v>0.51404245345221189</v>
      </c>
      <c r="AJ40" s="10">
        <f>(0.8*($L$17-72.04)/455528.09)+0.1</f>
        <v>0.20107646270507712</v>
      </c>
      <c r="AK40" s="10">
        <f>(0.8*($L$18-72.04)/455528.09)+0.1</f>
        <v>0.16416106633511887</v>
      </c>
      <c r="AL40" s="10">
        <f>(0.8*($L$19-72.04)/455528.09)+0.1</f>
        <v>0.10210034906958208</v>
      </c>
      <c r="AM40" s="10">
        <f>(0.8*($L$20-72.04)/455528.09)+0.1</f>
        <v>0.1023058248724025</v>
      </c>
      <c r="AN40" s="10">
        <f>(0.8*($L$21-72.04)/455528.09)+0.1</f>
        <v>0.12729308745811921</v>
      </c>
      <c r="AO40" s="10">
        <f>(0.8*($L$22-72.04)/455528.09)+0.1</f>
        <v>0.10008422751712194</v>
      </c>
      <c r="AP40" s="10">
        <f>(0.8*($L$23-72.04)/455528.09)+0.1</f>
        <v>0.13549982614683542</v>
      </c>
      <c r="AQ40" s="10">
        <f>(0.8*($L$24-72.04)/455528.09)+0.1</f>
        <v>0.1139793091574221</v>
      </c>
      <c r="AR40" s="10">
        <f>(0.8*($L$25-72.04)/455528.09)+0.1</f>
        <v>0.11363860568949766</v>
      </c>
      <c r="AS40" s="10">
        <f>(0.8*($L$26-72.04)/455528.09)+0.1</f>
        <v>0.10917609274106456</v>
      </c>
      <c r="AT40" s="10">
        <f>(0.8*($L$27-72.04)/455528.09)+0.1</f>
        <v>0.18768892385977778</v>
      </c>
      <c r="AU40" s="10">
        <f>(0.8*($L$28-72.04)/455528.09)+0.1</f>
        <v>0.10227772561731595</v>
      </c>
      <c r="AV40" s="10">
        <f>(0.8*($L$29-72.04)/455528.09)+0.1</f>
        <v>0.10262194149212621</v>
      </c>
      <c r="AW40" s="10">
        <f>(0.8*($L$30-72.04)/455528.09)+0.1</f>
        <v>0.10093949859381889</v>
      </c>
      <c r="AX40" s="10">
        <f>(0.8*($L$31-72.04)/455528.09)+0.1</f>
        <v>0.10048464190210532</v>
      </c>
      <c r="AY40" s="10">
        <f>(0.8*($L$32-72.04)/455528.09)+0.1</f>
        <v>0.11890721601822624</v>
      </c>
      <c r="AZ40" s="10">
        <f>(0.8*($L$33-72.04)/455528.09)+0.1</f>
        <v>0.10074104760477011</v>
      </c>
      <c r="BA40" s="10">
        <f>(0.8*($L$34-72.04)/455528.09)+0.1</f>
        <v>0.10165251719164015</v>
      </c>
    </row>
    <row r="41" spans="1:54" ht="20.25" customHeight="1" x14ac:dyDescent="0.25">
      <c r="V41" s="10">
        <f>(0.8*($M$3-72.04)/455528.09)+0.1</f>
        <v>0.10626606363616348</v>
      </c>
      <c r="W41" s="10">
        <f>(0.8*($M$4-72.04)/455528.09)+0.1</f>
        <v>0.2895750666001739</v>
      </c>
      <c r="X41" s="10">
        <f>(0.8*($M$5-72.04)/455528.09)+0.1</f>
        <v>0.2099646083296422</v>
      </c>
      <c r="Y41" s="10">
        <f>(0.8*($M$6-72.04)/455528.09)+0.1</f>
        <v>0.10342452646553586</v>
      </c>
      <c r="Z41" s="10">
        <f>(0.8*($M$7-72.04)/455528.09)+0.1</f>
        <v>0.10802402328251591</v>
      </c>
      <c r="AA41" s="10">
        <f>(0.8*($M$8-72.04)/455528.09)+0.1</f>
        <v>0.18687580166571066</v>
      </c>
      <c r="AB41" s="10">
        <f>(0.8*($M$9-72.04)/455528.09)+0.1</f>
        <v>0.10088505628708869</v>
      </c>
      <c r="AC41" s="10">
        <f>(0.8*($M$10-72.04)/455528.09)+0.1</f>
        <v>0.20759022127482851</v>
      </c>
      <c r="AD41" s="10">
        <f>(0.8*($M$11-72.04)/455528.09)+0.1</f>
        <v>0.10082885777691558</v>
      </c>
      <c r="AE41" s="10">
        <f>(0.8*($M$12-72.04)/455528.09)+0.1</f>
        <v>0.10588847989593793</v>
      </c>
      <c r="AF41" s="10">
        <f>(0.8*($M$13-72.04)/455528.09)+0.1</f>
        <v>0.31083390927659371</v>
      </c>
      <c r="AG41" s="10">
        <f>(0.8*($M$14-72.04)/455528.09)+0.1</f>
        <v>0.43718923458704817</v>
      </c>
      <c r="AH41" s="10">
        <f>(0.8*($M$15-72.04)/455528.09)+0.1</f>
        <v>0.14518704433792437</v>
      </c>
      <c r="AI41" s="10">
        <f>(0.8*($M$16-72.04)/455528.09)+0.1</f>
        <v>0.57527775509958123</v>
      </c>
      <c r="AJ41" s="10">
        <f>(0.8*($M$17-72.04)/455528.09)+0.1</f>
        <v>0.18321411748724431</v>
      </c>
      <c r="AK41" s="10">
        <f>(0.8*($M$18-72.04)/455528.09)+0.1</f>
        <v>0.18411680605689981</v>
      </c>
      <c r="AL41" s="10">
        <f>(0.8*($M$19-72.04)/455528.09)+0.1</f>
        <v>0.10222328331058575</v>
      </c>
      <c r="AM41" s="10">
        <f>(0.8*($M$20-72.04)/455528.09)+0.1</f>
        <v>0.1019177039115195</v>
      </c>
      <c r="AN41" s="10">
        <f>(0.8*($M$21-72.04)/455528.09)+0.1</f>
        <v>0.14185728261016792</v>
      </c>
      <c r="AO41" s="10">
        <f>(0.8*($M$22-72.04)/455528.09)+0.1</f>
        <v>0.10024052962354089</v>
      </c>
      <c r="AP41" s="10">
        <f>(0.8*($M$23-72.04)/455528.09)+0.1</f>
        <v>0.1366747262501419</v>
      </c>
      <c r="AQ41" s="10">
        <f>(0.8*($M$24-72.04)/455528.09)+0.1</f>
        <v>0.12136941324518538</v>
      </c>
      <c r="AR41" s="10">
        <f>(0.8*($M$25-72.04)/455528.09)+0.1</f>
        <v>0.11489253494773506</v>
      </c>
      <c r="AS41" s="10">
        <f>(0.8*($M$26-72.04)/455528.09)+0.1</f>
        <v>0.10798889921365772</v>
      </c>
      <c r="AT41" s="10">
        <f>(0.8*($M$27-72.04)/455528.09)+0.1</f>
        <v>0.20549858297432327</v>
      </c>
      <c r="AU41" s="10">
        <f>(0.8*($M$28-72.04)/455528.09)+0.1</f>
        <v>0.10185096818068892</v>
      </c>
      <c r="AV41" s="10">
        <f>(0.8*($M$29-72.04)/455528.09)+0.1</f>
        <v>0.10364756430278538</v>
      </c>
      <c r="AW41" s="10">
        <f>(0.8*($M$30-72.04)/455528.09)+0.1</f>
        <v>0.10099394090054908</v>
      </c>
      <c r="AX41" s="10">
        <f>(0.8*($M$31-72.04)/455528.09)+0.1</f>
        <v>0.10052503458129224</v>
      </c>
      <c r="AY41" s="10">
        <f>(0.8*($M$32-72.04)/455528.09)+0.1</f>
        <v>0.10010178955155104</v>
      </c>
      <c r="AZ41" s="10">
        <f>(0.8*($M$33-72.04)/455528.09)+0.1</f>
        <v>0.10111160653122402</v>
      </c>
      <c r="BA41" s="10">
        <f>(0.8*($M$34-72.04)/455528.09)+0.1</f>
        <v>0.10189838567364748</v>
      </c>
    </row>
    <row r="42" spans="1:54" ht="20.25" customHeight="1" x14ac:dyDescent="0.25">
      <c r="V42" s="10">
        <f>(0.8*($N$3-72.04)/455528.09)+0.1</f>
        <v>0.10373361827148794</v>
      </c>
      <c r="W42" s="10">
        <f>(0.8*($N$4-72.04)/455528.09)+0.1</f>
        <v>0.34699062575921502</v>
      </c>
      <c r="X42" s="10">
        <f>(0.8*($N$5-72.04)/455528.09)+0.1</f>
        <v>0.2152349748618137</v>
      </c>
      <c r="Y42" s="10">
        <f>(0.8*($N$6-72.04)/455528.09)+0.1</f>
        <v>0.10376698613690322</v>
      </c>
      <c r="Z42" s="10">
        <f>(0.8*($N$7-72.04)/455528.09)+0.1</f>
        <v>0.11274996674738544</v>
      </c>
      <c r="AA42" s="10">
        <f>(0.8*($N$8-72.04)/455528.09)+0.1</f>
        <v>0.2036756438005832</v>
      </c>
      <c r="AB42" s="10">
        <f>(0.8*($N$9-72.04)/455528.09)+0.1</f>
        <v>0.10080251472527194</v>
      </c>
      <c r="AC42" s="10">
        <f>(0.8*($N$10-72.04)/455528.09)+0.1</f>
        <v>0.19012126562820747</v>
      </c>
      <c r="AD42" s="10">
        <f>(0.8*($N$11-72.04)/455528.09)+0.1</f>
        <v>0.10204766296629479</v>
      </c>
      <c r="AE42" s="10">
        <f>(0.8*($N$12-72.04)/455528.09)+0.1</f>
        <v>0.10541254876290945</v>
      </c>
      <c r="AF42" s="10">
        <f>(0.8*($N$13-72.04)/455528.09)+0.1</f>
        <v>0.33096526934266557</v>
      </c>
      <c r="AG42" s="10">
        <f>(0.8*($N$14-72.04)/455528.09)+0.1</f>
        <v>0.45876595008663457</v>
      </c>
      <c r="AH42" s="10">
        <f>(0.8*($N$15-72.04)/455528.09)+0.1</f>
        <v>0.1431814600061217</v>
      </c>
      <c r="AI42" s="10">
        <f>(0.8*($N$16-72.04)/455528.09)+0.1</f>
        <v>0.61537539210809156</v>
      </c>
      <c r="AJ42" s="10">
        <f>(0.8*($N$17-72.04)/455528.09)+0.1</f>
        <v>0.18197775026343599</v>
      </c>
      <c r="AK42" s="10">
        <f>(0.8*($N$18-72.04)/455528.09)+0.1</f>
        <v>0.16413296708003233</v>
      </c>
      <c r="AL42" s="10">
        <f>(0.8*($N$19-72.04)/455528.09)+0.1</f>
        <v>0.10259735464392547</v>
      </c>
      <c r="AM42" s="10">
        <f>(0.8*($N$20-72.04)/455528.09)+0.1</f>
        <v>0.10218640303828465</v>
      </c>
      <c r="AN42" s="10">
        <f>(0.8*($N$21-72.04)/455528.09)+0.1</f>
        <v>0.1347780265317996</v>
      </c>
      <c r="AO42" s="10">
        <f>(0.8*($N$22-72.04)/455528.09)+0.1</f>
        <v>0.10037400108520202</v>
      </c>
      <c r="AP42" s="10">
        <f>(0.8*($N$23-72.04)/455528.09)+0.1</f>
        <v>0.15949132138042244</v>
      </c>
      <c r="AQ42" s="10">
        <f>(0.8*($N$24-72.04)/455528.09)+0.1</f>
        <v>0.11649068008078273</v>
      </c>
      <c r="AR42" s="10">
        <f>(0.8*($N$25-72.04)/455528.09)+0.1</f>
        <v>0.1170386155549705</v>
      </c>
      <c r="AS42" s="10">
        <f>(0.8*($N$26-72.04)/455528.09)+0.1</f>
        <v>0.11162248413703753</v>
      </c>
      <c r="AT42" s="10">
        <f>(0.8*($N$27-72.04)/455528.09)+0.1</f>
        <v>0.21230035890871185</v>
      </c>
      <c r="AU42" s="10">
        <f>(0.8*($N$28-72.04)/455528.09)+0.1</f>
        <v>0.1018281375359311</v>
      </c>
      <c r="AV42" s="10">
        <f>(0.8*($N$29-72.04)/455528.09)+0.1</f>
        <v>0.10415335089434331</v>
      </c>
      <c r="AW42" s="10">
        <f>(0.8*($N$30-72.04)/455528.09)+0.1</f>
        <v>0.10123278456878478</v>
      </c>
      <c r="AX42" s="10">
        <f>(0.8*($N$31-72.04)/455528.09)+0.1</f>
        <v>0.1000192479897343</v>
      </c>
      <c r="AY42" s="10">
        <f>(0.8*($N$32-72.04)/455528.09)+0.1</f>
        <v>0.10044424922291841</v>
      </c>
      <c r="AZ42" s="10">
        <f>(0.8*($N$33-72.04)/455528.09)+0.1</f>
        <v>0.10125034660321387</v>
      </c>
      <c r="BA42" s="10">
        <f>(0.8*($N$34-72.04)/455528.09)+0.1</f>
        <v>0.10150850850932157</v>
      </c>
    </row>
    <row r="43" spans="1:54" ht="20.25" customHeight="1" x14ac:dyDescent="0.25">
      <c r="V43" s="10">
        <f>(0.8*($O$3-72.04)/455528.09)+0.1</f>
        <v>0.10319622001795763</v>
      </c>
      <c r="W43" s="10">
        <f>(0.8*($O$4-72.04)/455528.09)+0.1</f>
        <v>0.33335897463535125</v>
      </c>
      <c r="X43" s="10">
        <f>(0.8*($O$5-72.04)/455528.09)+0.1</f>
        <v>0.211754179637967</v>
      </c>
      <c r="Y43" s="10">
        <f>(0.8*($O$6-72.04)/455528.09)+0.1</f>
        <v>0.10166305441229762</v>
      </c>
      <c r="Z43" s="10">
        <f>(0.8*($O$7-72.04)/455528.09)+0.1</f>
        <v>0.10856669014637495</v>
      </c>
      <c r="AA43" s="10">
        <f>(0.8*($O$8-72.04)/455528.09)+0.1</f>
        <v>0.19708636848278666</v>
      </c>
      <c r="AB43" s="10">
        <f>(0.8*($O$9-72.04)/455528.09)+0.1</f>
        <v>0.10085871323544504</v>
      </c>
      <c r="AC43" s="10">
        <f>(0.8*($O$10-72.04)/455528.09)+0.1</f>
        <v>0.18906403115557596</v>
      </c>
      <c r="AD43" s="10">
        <f>(0.8*($O$11-72.04)/455528.09)+0.1</f>
        <v>0.10104838320727927</v>
      </c>
      <c r="AE43" s="10">
        <f>(0.8*($O$12-72.04)/455528.09)+0.1</f>
        <v>0.10501389058136898</v>
      </c>
      <c r="AF43" s="10">
        <f>(0.8*($O$13-72.04)/455528.09)+0.1</f>
        <v>0.3362250986541796</v>
      </c>
      <c r="AG43" s="10">
        <f>(0.8*($O$14-72.04)/455528.09)+0.1</f>
        <v>0.43626722777952065</v>
      </c>
      <c r="AH43" s="10">
        <f>(0.8*($O$15-72.04)/455528.09)+0.1</f>
        <v>0.14640058091697483</v>
      </c>
      <c r="AI43" s="10">
        <f>(0.8*($O$16-72.04)/455528.09)+0.1</f>
        <v>0.61162941016436556</v>
      </c>
      <c r="AJ43" s="10">
        <f>(0.8*($O$17-72.04)/455528.09)+0.1</f>
        <v>0.17061160158092556</v>
      </c>
      <c r="AK43" s="10">
        <f>(0.8*($O$18-72.04)/455528.09)+0.1</f>
        <v>0.16415404152134724</v>
      </c>
      <c r="AL43" s="10">
        <f>(0.8*($O$19-72.04)/455528.09)+0.1</f>
        <v>0.10390045759856434</v>
      </c>
      <c r="AM43" s="10">
        <f>(0.8*($O$20-72.04)/455528.09)+0.1</f>
        <v>0.1022145022933712</v>
      </c>
      <c r="AN43" s="10">
        <f>(0.8*($O$21-72.04)/455528.09)+0.1</f>
        <v>0.17679519390341</v>
      </c>
      <c r="AO43" s="10">
        <f>(0.8*($O$22-72.04)/455528.09)+0.1</f>
        <v>0.10196512140447805</v>
      </c>
      <c r="AP43" s="10">
        <f>(0.8*($O$23-72.04)/455528.09)+0.1</f>
        <v>0.18355833336205457</v>
      </c>
      <c r="AQ43" s="10">
        <f>(0.8*($O$24-72.04)/455528.09)+0.1</f>
        <v>0.1091655555204071</v>
      </c>
      <c r="AR43" s="10">
        <f>(0.8*($O$25-72.04)/455528.09)+0.1</f>
        <v>0.11734595115747967</v>
      </c>
      <c r="AS43" s="10">
        <f>(0.8*($O$26-72.04)/455528.09)+0.1</f>
        <v>0.11363684948605475</v>
      </c>
      <c r="AT43" s="10">
        <f>(0.8*($O$27-72.04)/455528.09)+0.1</f>
        <v>0.2418010643427061</v>
      </c>
      <c r="AU43" s="10">
        <f>(0.8*($O$28-72.04)/455528.09)+0.1</f>
        <v>0.10196512140447805</v>
      </c>
      <c r="AV43" s="10">
        <f>(0.8*($O$29-72.04)/455528.09)+0.1</f>
        <v>0.10474343525116092</v>
      </c>
      <c r="AW43" s="10">
        <f>(0.8*($O$30-72.04)/455528.09)+0.1</f>
        <v>0.10122575975501313</v>
      </c>
      <c r="AX43" s="10">
        <f>(0.8*($O$31-72.04)/455528.09)+0.1</f>
        <v>0.10014569463762378</v>
      </c>
      <c r="AY43" s="10">
        <f>(0.8*($O$32-72.04)/455528.09)+0.1</f>
        <v>0.10027214128551326</v>
      </c>
      <c r="AZ43" s="10">
        <f>(0.8*($O$33-72.04)/455528.09)+0.1</f>
        <v>0.10357731616506899</v>
      </c>
      <c r="BA43" s="10">
        <f>(0.8*($O$34-72.04)/455528.09)+0.1</f>
        <v>0.10139259908208954</v>
      </c>
    </row>
    <row r="44" spans="1:54" ht="20.25" customHeight="1" x14ac:dyDescent="0.25">
      <c r="V44" s="10">
        <f>(0.8*($P$3-72.04)/455528.09)+0.1</f>
        <v>0.10528288826271943</v>
      </c>
      <c r="W44" s="10">
        <f>(0.8*($P$4-72.04)/455528.09)+0.1</f>
        <v>0.33916972496690601</v>
      </c>
      <c r="X44" s="10">
        <f>(0.8*($P$5-72.04)/455528.09)+0.1</f>
        <v>0.21410821229487736</v>
      </c>
      <c r="Y44" s="10">
        <f>(0.8*($P$6-72.04)/455528.09)+0.1</f>
        <v>0.10160603048650634</v>
      </c>
      <c r="Z44" s="10">
        <f>(0.8*($P$7-72.04)/455528.09)+0.1</f>
        <v>0.10844031374662319</v>
      </c>
      <c r="AA44" s="10">
        <f>(0.8*($P$8-72.04)/455528.09)+0.1</f>
        <v>0.19864594738822802</v>
      </c>
      <c r="AB44" s="10">
        <f>(0.8*($P$9-72.04)/455528.09)+0.1</f>
        <v>0.1016067329678835</v>
      </c>
      <c r="AC44" s="10">
        <f>(0.8*($P$10-72.04)/455528.09)+0.1</f>
        <v>0.16632693935515591</v>
      </c>
      <c r="AD44" s="10">
        <f>(0.8*($P$11-72.04)/455528.09)+0.1</f>
        <v>0.10089696334643161</v>
      </c>
      <c r="AE44" s="10">
        <f>(0.8*($P$12-72.04)/455528.09)+0.1</f>
        <v>0.10623125568392501</v>
      </c>
      <c r="AF44" s="10">
        <f>(0.8*($P$13-72.04)/455528.09)+0.1</f>
        <v>0.33421384178525626</v>
      </c>
      <c r="AG44" s="10">
        <f>(0.8*($P$14-72.04)/455528.09)+0.1</f>
        <v>0.45482002438093339</v>
      </c>
      <c r="AH44" s="10">
        <f>(0.8*($P$15-72.04)/455528.09)+0.1</f>
        <v>0.14919376980681917</v>
      </c>
      <c r="AI44" s="10">
        <f>(0.8*($P$16-72.04)/455528.09)+0.1</f>
        <v>0.78489017219552804</v>
      </c>
      <c r="AJ44" s="10">
        <f>(0.8*($P$17-72.04)/455528.09)+0.1</f>
        <v>0.18051523672228426</v>
      </c>
      <c r="AK44" s="10">
        <f>(0.8*($P$18-72.04)/455528.09)+0.1</f>
        <v>0.17185458969171363</v>
      </c>
      <c r="AL44" s="10">
        <f>(0.8*($P$19-72.04)/455528.09)+0.1</f>
        <v>0.10619275970445644</v>
      </c>
      <c r="AM44" s="10">
        <f>(0.8*($P$20-72.04)/455528.09)+0.1</f>
        <v>0.10222863973108662</v>
      </c>
      <c r="AN44" s="10">
        <f>(0.8*($P$21-72.04)/455528.09)+0.1</f>
        <v>0.15580963404474135</v>
      </c>
      <c r="AO44" s="10">
        <f>(0.8*($P$22-72.04)/455528.09)+0.1</f>
        <v>0.10233706773165185</v>
      </c>
      <c r="AP44" s="10">
        <f>(0.8*($P$23-72.04)/455528.09)+0.1</f>
        <v>0.20570551642600132</v>
      </c>
      <c r="AQ44" s="10">
        <f>(0.8*($P$24-72.04)/455528.09)+0.1</f>
        <v>0.11295928863574582</v>
      </c>
      <c r="AR44" s="10">
        <f>(0.8*($P$25-72.04)/455528.09)+0.1</f>
        <v>0.11823160455373893</v>
      </c>
      <c r="AS44" s="10">
        <f>(0.8*($P$26-72.04)/455528.09)+0.1</f>
        <v>0.11284950835852955</v>
      </c>
      <c r="AT44" s="10">
        <f>(0.8*($P$27-72.04)/455528.09)+0.1</f>
        <v>0.25675619038114644</v>
      </c>
      <c r="AU44" s="10">
        <f>(0.8*($P$28-72.04)/455528.09)+0.1</f>
        <v>0.10255006008520792</v>
      </c>
      <c r="AV44" s="10">
        <f>(0.8*($P$29-72.04)/455528.09)+0.1</f>
        <v>0.10484071135986367</v>
      </c>
      <c r="AW44" s="10">
        <f>(0.8*($P$30-72.04)/455528.09)+0.1</f>
        <v>0.10181686270982762</v>
      </c>
      <c r="AX44" s="10">
        <f>(0.8*($P$31-72.04)/455528.09)+0.1</f>
        <v>0.1</v>
      </c>
      <c r="AY44" s="10">
        <f>(0.8*($P$32-72.04)/455528.09)+0.1</f>
        <v>0.10006424192194163</v>
      </c>
      <c r="AZ44" s="10">
        <f>(0.8*($P$33-72.04)/455528.09)+0.1</f>
        <v>0.10147847743044781</v>
      </c>
      <c r="BA44" s="10">
        <f>(0.8*($P$34-72.04)/455528.09)+0.1</f>
        <v>0.10463230269729359</v>
      </c>
      <c r="BB44" t="s">
        <v>46</v>
      </c>
    </row>
    <row r="45" spans="1:54" ht="20.25" customHeight="1" x14ac:dyDescent="0.25">
      <c r="U45" t="s">
        <v>45</v>
      </c>
      <c r="V45" s="10">
        <f>(0.8*($Q$3-72.04)/455528.09)+0.1</f>
        <v>0.1063954958299059</v>
      </c>
      <c r="W45" s="10">
        <f>(0.8*($Q$4-72.04)/455528.09)+0.1</f>
        <v>0.34834748610124128</v>
      </c>
      <c r="X45" s="10">
        <f>(0.8*($Q$5-72.04)/455528.09)+0.1</f>
        <v>0.21270324954054975</v>
      </c>
      <c r="Y45" s="10">
        <f>(0.8*($Q$6-72.04)/455528.09)+0.1</f>
        <v>0.10408153973556275</v>
      </c>
      <c r="Z45" s="10">
        <f>(0.8*($Q$7-72.04)/455528.09)+0.1</f>
        <v>0.10938218321509</v>
      </c>
      <c r="AA45" s="10">
        <f>(0.8*($Q$8-72.04)/455528.09)+0.1</f>
        <v>0.19945204476852352</v>
      </c>
      <c r="AB45" s="10">
        <f>(0.8*($Q$9-72.04)/455528.09)+0.1</f>
        <v>0.10210884909424577</v>
      </c>
      <c r="AC45" s="10">
        <f>(0.8*($Q$10-72.04)/455528.09)+0.1</f>
        <v>0.16886806036483942</v>
      </c>
      <c r="AD45" s="10">
        <f>(0.8*($Q$11-72.04)/455528.09)+0.1</f>
        <v>0.10143750520412474</v>
      </c>
      <c r="AE45" s="10">
        <f>(0.8*($Q$12-72.04)/455528.09)+0.1</f>
        <v>0.10872794474650291</v>
      </c>
      <c r="AF45" s="10">
        <f>(0.8*($Q$13-72.04)/455528.09)+0.1</f>
        <v>0.34432432256812084</v>
      </c>
      <c r="AG45" s="10">
        <f>(0.8*($Q$14-72.04)/455528.09)+0.1</f>
        <v>0.47697421469661727</v>
      </c>
      <c r="AH45" s="10">
        <f>(0.8*($Q$15-72.04)/455528.09)+0.1</f>
        <v>0.14973053582711005</v>
      </c>
      <c r="AI45" s="10">
        <f>(0.8*($Q$16-72.04)/455528.09)+0.1</f>
        <v>0.88277614010587135</v>
      </c>
      <c r="AJ45" s="10">
        <f>(0.8*($Q$17-72.04)/455528.09)+0.1</f>
        <v>0.20251876234460098</v>
      </c>
      <c r="AK45" s="10">
        <f>(0.8*($Q$18-72.04)/455528.09)+0.1</f>
        <v>0.18593495079524075</v>
      </c>
      <c r="AL45" s="10">
        <f>(0.8*($Q$19-72.04)/455528.09)+0.1</f>
        <v>0.10869930106834905</v>
      </c>
      <c r="AM45" s="10">
        <f>(0.8*($Q$20-72.04)/455528.09)+0.1</f>
        <v>0.10223742074830117</v>
      </c>
      <c r="AN45" s="10">
        <f>(0.8*($Q$21-72.04)/455528.09)+0.1</f>
        <v>0.1483809812914062</v>
      </c>
      <c r="AO45" s="10">
        <f>(0.8*($Q$22-72.04)/455528.09)+0.1</f>
        <v>0.10292216447069159</v>
      </c>
      <c r="AP45" s="10">
        <f>(0.8*($Q$23-72.04)/455528.09)+0.1</f>
        <v>0.21327893302913548</v>
      </c>
      <c r="AQ45" s="10">
        <f>(0.8*($Q$24-72.04)/455528.09)+0.1</f>
        <v>0.11127682817540407</v>
      </c>
      <c r="AR45" s="10">
        <f>(0.8*($Q$25-72.04)/455528.09)+0.1</f>
        <v>0.11913645325362922</v>
      </c>
      <c r="AS45" s="10">
        <f>(0.8*($Q$26-72.04)/455528.09)+0.1</f>
        <v>0.116624239352616</v>
      </c>
      <c r="AT45" s="10">
        <f>(0.8*($Q$27-72.04)/455528.09)+0.1</f>
        <v>0.25883427079107241</v>
      </c>
      <c r="AU45" s="10">
        <f>(0.8*($Q$28-72.04)/455528.09)+0.1</f>
        <v>0.10376777642845253</v>
      </c>
      <c r="AV45" s="10">
        <f>(0.8*($Q$29-72.04)/455528.09)+0.1</f>
        <v>0.10476410576568396</v>
      </c>
      <c r="AW45" s="10">
        <f>(0.8*($Q$30-72.04)/455528.09)+0.1</f>
        <v>0.10195953667752959</v>
      </c>
      <c r="AX45" s="10">
        <f>(0.8*($Q$31-72.04)/455528.09)+0.1</f>
        <v>0.10012830822353898</v>
      </c>
      <c r="AY45" s="10">
        <f>(0.8*($Q$32-72.04)/455528.09)+0.1</f>
        <v>0.10014978659164576</v>
      </c>
      <c r="AZ45" s="10">
        <f>(0.8*($Q$33-72.04)/455528.09)+0.1</f>
        <v>0.10155241359539431</v>
      </c>
      <c r="BA45" s="10">
        <f>(0.8*($Q$34-72.04)/455528.09)+0.1</f>
        <v>0.10728517093204945</v>
      </c>
      <c r="BB45" t="s">
        <v>46</v>
      </c>
    </row>
    <row r="47" spans="1:54" ht="20.25" customHeight="1" x14ac:dyDescent="0.25">
      <c r="U47" t="s">
        <v>48</v>
      </c>
    </row>
    <row r="48" spans="1:54" ht="20.25" customHeight="1" x14ac:dyDescent="0.25">
      <c r="U48" t="s">
        <v>49</v>
      </c>
      <c r="V48" s="10">
        <f>(0.8*($L$3-72.04)/455528.09)+0.1</f>
        <v>0.10412173923237095</v>
      </c>
      <c r="W48" s="10">
        <f>(0.8*($L$4-72.04)/455528.09)+0.1</f>
        <v>0.23897182059617883</v>
      </c>
      <c r="X48" s="10">
        <f>(0.8*($L$5-72.04)/455528.09)+0.1</f>
        <v>0.2055056077880949</v>
      </c>
      <c r="Y48" s="10">
        <f>(0.8*($L$6-72.04)/455528.09)+0.1</f>
        <v>0.10230406866895958</v>
      </c>
      <c r="Z48" s="10">
        <f>(0.8*($L$7-72.04)/455528.09)+0.1</f>
        <v>0.10825232973009415</v>
      </c>
      <c r="AA48" s="10">
        <f>(0.8*($L$8-72.04)/455528.09)+0.1</f>
        <v>0.18544625206318233</v>
      </c>
      <c r="AB48" s="10">
        <f>(0.8*($L$9-72.04)/455528.09)+0.1</f>
        <v>0.10089559350774614</v>
      </c>
      <c r="AC48" s="10">
        <f>(0.8*($L$10-72.04)/455528.09)+0.1</f>
        <v>0.17868838121486647</v>
      </c>
      <c r="AD48" s="10">
        <f>(0.8*($L$11-72.04)/455528.09)+0.1</f>
        <v>0.10091491174561815</v>
      </c>
      <c r="AE48" s="10">
        <f>(0.8*($L$12-72.04)/455528.09)+0.1</f>
        <v>0.11239345744847482</v>
      </c>
      <c r="AF48" s="10">
        <f>(0.8*($L$13-72.04)/455528.09)+0.1</f>
        <v>0.30321901114813798</v>
      </c>
      <c r="AG48" s="10">
        <f>(0.8*($L$14-72.04)/455528.09)+0.1</f>
        <v>0.41594444153817167</v>
      </c>
      <c r="AH48" s="10">
        <f>(0.8*($L$15-72.04)/455528.09)+0.1</f>
        <v>0.14572971120178341</v>
      </c>
      <c r="AI48" s="10">
        <f>(0.8*($L$16-72.04)/455528.09)+0.1</f>
        <v>0.51404245345221189</v>
      </c>
      <c r="AJ48" s="10">
        <f>(0.8*($L$17-72.04)/455528.09)+0.1</f>
        <v>0.20107646270507712</v>
      </c>
      <c r="AK48" s="10">
        <f>(0.8*($L$18-72.04)/455528.09)+0.1</f>
        <v>0.16416106633511887</v>
      </c>
      <c r="AL48" s="10">
        <f>(0.8*($L$19-72.04)/455528.09)+0.1</f>
        <v>0.10210034906958208</v>
      </c>
      <c r="AM48" s="10">
        <f>(0.8*($L$20-72.04)/455528.09)+0.1</f>
        <v>0.1023058248724025</v>
      </c>
      <c r="AN48" s="10">
        <f>(0.8*($L$21-72.04)/455528.09)+0.1</f>
        <v>0.12729308745811921</v>
      </c>
      <c r="AO48" s="10">
        <f>(0.8*($L$22-72.04)/455528.09)+0.1</f>
        <v>0.10008422751712194</v>
      </c>
      <c r="AP48" s="10">
        <f>(0.8*($L$23-72.04)/455528.09)+0.1</f>
        <v>0.13549982614683542</v>
      </c>
      <c r="AQ48" s="10">
        <f>(0.8*($L$24-72.04)/455528.09)+0.1</f>
        <v>0.1139793091574221</v>
      </c>
      <c r="AR48" s="10">
        <f>(0.8*($L$25-72.04)/455528.09)+0.1</f>
        <v>0.11363860568949766</v>
      </c>
      <c r="AS48" s="10">
        <f>(0.8*($L$26-72.04)/455528.09)+0.1</f>
        <v>0.10917609274106456</v>
      </c>
      <c r="AT48" s="10">
        <f>(0.8*($L$27-72.04)/455528.09)+0.1</f>
        <v>0.18768892385977778</v>
      </c>
      <c r="AU48" s="10">
        <f>(0.8*($L$28-72.04)/455528.09)+0.1</f>
        <v>0.10227772561731595</v>
      </c>
      <c r="AV48" s="10">
        <f>(0.8*($L$29-72.04)/455528.09)+0.1</f>
        <v>0.10262194149212621</v>
      </c>
      <c r="AW48" s="10">
        <f>(0.8*($L$30-72.04)/455528.09)+0.1</f>
        <v>0.10093949859381889</v>
      </c>
      <c r="AX48" s="10">
        <f>(0.8*($L$31-72.04)/455528.09)+0.1</f>
        <v>0.10048464190210532</v>
      </c>
      <c r="AY48" s="10">
        <f>(0.8*($L$32-72.04)/455528.09)+0.1</f>
        <v>0.11890721601822624</v>
      </c>
      <c r="AZ48" s="10">
        <f>(0.8*($L$33-72.04)/455528.09)+0.1</f>
        <v>0.10074104760477011</v>
      </c>
      <c r="BA48" s="10">
        <f>(0.8*($L$34-72.04)/455528.09)+0.1</f>
        <v>0.10165251719164015</v>
      </c>
    </row>
    <row r="49" spans="21:54" ht="20.25" customHeight="1" x14ac:dyDescent="0.25">
      <c r="V49" s="10">
        <f>(0.8*($M$3-72.04)/455528.09)+0.1</f>
        <v>0.10626606363616348</v>
      </c>
      <c r="W49" s="10">
        <f>(0.8*($M$4-72.04)/455528.09)+0.1</f>
        <v>0.2895750666001739</v>
      </c>
      <c r="X49" s="10">
        <f>(0.8*($M$5-72.04)/455528.09)+0.1</f>
        <v>0.2099646083296422</v>
      </c>
      <c r="Y49" s="10">
        <f>(0.8*($M$6-72.04)/455528.09)+0.1</f>
        <v>0.10342452646553586</v>
      </c>
      <c r="Z49" s="10">
        <f>(0.8*($M$7-72.04)/455528.09)+0.1</f>
        <v>0.10802402328251591</v>
      </c>
      <c r="AA49" s="10">
        <f>(0.8*($M$8-72.04)/455528.09)+0.1</f>
        <v>0.18687580166571066</v>
      </c>
      <c r="AB49" s="10">
        <f>(0.8*($M$9-72.04)/455528.09)+0.1</f>
        <v>0.10088505628708869</v>
      </c>
      <c r="AC49" s="10">
        <f>(0.8*($M$10-72.04)/455528.09)+0.1</f>
        <v>0.20759022127482851</v>
      </c>
      <c r="AD49" s="10">
        <f>(0.8*($M$11-72.04)/455528.09)+0.1</f>
        <v>0.10082885777691558</v>
      </c>
      <c r="AE49" s="10">
        <f>(0.8*($M$12-72.04)/455528.09)+0.1</f>
        <v>0.10588847989593793</v>
      </c>
      <c r="AF49" s="10">
        <f>(0.8*($M$13-72.04)/455528.09)+0.1</f>
        <v>0.31083390927659371</v>
      </c>
      <c r="AG49" s="10">
        <f>(0.8*($M$14-72.04)/455528.09)+0.1</f>
        <v>0.43718923458704817</v>
      </c>
      <c r="AH49" s="10">
        <f>(0.8*($M$15-72.04)/455528.09)+0.1</f>
        <v>0.14518704433792437</v>
      </c>
      <c r="AI49" s="10">
        <f>(0.8*($M$16-72.04)/455528.09)+0.1</f>
        <v>0.57527775509958123</v>
      </c>
      <c r="AJ49" s="10">
        <f>(0.8*($M$17-72.04)/455528.09)+0.1</f>
        <v>0.18321411748724431</v>
      </c>
      <c r="AK49" s="10">
        <f>(0.8*($M$18-72.04)/455528.09)+0.1</f>
        <v>0.18411680605689981</v>
      </c>
      <c r="AL49" s="10">
        <f>(0.8*($M$19-72.04)/455528.09)+0.1</f>
        <v>0.10222328331058575</v>
      </c>
      <c r="AM49" s="10">
        <f>(0.8*($M$20-72.04)/455528.09)+0.1</f>
        <v>0.1019177039115195</v>
      </c>
      <c r="AN49" s="10">
        <f>(0.8*($M$21-72.04)/455528.09)+0.1</f>
        <v>0.14185728261016792</v>
      </c>
      <c r="AO49" s="10">
        <f>(0.8*($M$22-72.04)/455528.09)+0.1</f>
        <v>0.10024052962354089</v>
      </c>
      <c r="AP49" s="10">
        <f>(0.8*($M$23-72.04)/455528.09)+0.1</f>
        <v>0.1366747262501419</v>
      </c>
      <c r="AQ49" s="10">
        <f>(0.8*($M$24-72.04)/455528.09)+0.1</f>
        <v>0.12136941324518538</v>
      </c>
      <c r="AR49" s="10">
        <f>(0.8*($M$25-72.04)/455528.09)+0.1</f>
        <v>0.11489253494773506</v>
      </c>
      <c r="AS49" s="10">
        <f>(0.8*($M$26-72.04)/455528.09)+0.1</f>
        <v>0.10798889921365772</v>
      </c>
      <c r="AT49" s="10">
        <f>(0.8*($M$27-72.04)/455528.09)+0.1</f>
        <v>0.20549858297432327</v>
      </c>
      <c r="AU49" s="10">
        <f>(0.8*($M$28-72.04)/455528.09)+0.1</f>
        <v>0.10185096818068892</v>
      </c>
      <c r="AV49" s="10">
        <f>(0.8*($M$29-72.04)/455528.09)+0.1</f>
        <v>0.10364756430278538</v>
      </c>
      <c r="AW49" s="10">
        <f>(0.8*($M$30-72.04)/455528.09)+0.1</f>
        <v>0.10099394090054908</v>
      </c>
      <c r="AX49" s="10">
        <f>(0.8*($M$31-72.04)/455528.09)+0.1</f>
        <v>0.10052503458129224</v>
      </c>
      <c r="AY49" s="10">
        <f>(0.8*($M$32-72.04)/455528.09)+0.1</f>
        <v>0.10010178955155104</v>
      </c>
      <c r="AZ49" s="10">
        <f>(0.8*($M$33-72.04)/455528.09)+0.1</f>
        <v>0.10111160653122402</v>
      </c>
      <c r="BA49" s="10">
        <f>(0.8*($M$34-72.04)/455528.09)+0.1</f>
        <v>0.10189838567364748</v>
      </c>
    </row>
    <row r="50" spans="21:54" ht="20.25" customHeight="1" x14ac:dyDescent="0.25">
      <c r="V50" s="10">
        <f>(0.8*($N$3-72.04)/455528.09)+0.1</f>
        <v>0.10373361827148794</v>
      </c>
      <c r="W50" s="10">
        <f>(0.8*($N$4-72.04)/455528.09)+0.1</f>
        <v>0.34699062575921502</v>
      </c>
      <c r="X50" s="10">
        <f>(0.8*($N$5-72.04)/455528.09)+0.1</f>
        <v>0.2152349748618137</v>
      </c>
      <c r="Y50" s="10">
        <f>(0.8*($N$6-72.04)/455528.09)+0.1</f>
        <v>0.10376698613690322</v>
      </c>
      <c r="Z50" s="10">
        <f>(0.8*($N$7-72.04)/455528.09)+0.1</f>
        <v>0.11274996674738544</v>
      </c>
      <c r="AA50" s="10">
        <f>(0.8*($N$8-72.04)/455528.09)+0.1</f>
        <v>0.2036756438005832</v>
      </c>
      <c r="AB50" s="10">
        <f>(0.8*($N$9-72.04)/455528.09)+0.1</f>
        <v>0.10080251472527194</v>
      </c>
      <c r="AC50" s="10">
        <f>(0.8*($N$10-72.04)/455528.09)+0.1</f>
        <v>0.19012126562820747</v>
      </c>
      <c r="AD50" s="10">
        <f>(0.8*($N$11-72.04)/455528.09)+0.1</f>
        <v>0.10204766296629479</v>
      </c>
      <c r="AE50" s="10">
        <f>(0.8*($N$12-72.04)/455528.09)+0.1</f>
        <v>0.10541254876290945</v>
      </c>
      <c r="AF50" s="10">
        <f>(0.8*($N$13-72.04)/455528.09)+0.1</f>
        <v>0.33096526934266557</v>
      </c>
      <c r="AG50" s="10">
        <f>(0.8*($N$14-72.04)/455528.09)+0.1</f>
        <v>0.45876595008663457</v>
      </c>
      <c r="AH50" s="10">
        <f>(0.8*($N$15-72.04)/455528.09)+0.1</f>
        <v>0.1431814600061217</v>
      </c>
      <c r="AI50" s="10">
        <f>(0.8*($N$16-72.04)/455528.09)+0.1</f>
        <v>0.61537539210809156</v>
      </c>
      <c r="AJ50" s="10">
        <f>(0.8*($N$17-72.04)/455528.09)+0.1</f>
        <v>0.18197775026343599</v>
      </c>
      <c r="AK50" s="10">
        <f>(0.8*($N$18-72.04)/455528.09)+0.1</f>
        <v>0.16413296708003233</v>
      </c>
      <c r="AL50" s="10">
        <f>(0.8*($N$19-72.04)/455528.09)+0.1</f>
        <v>0.10259735464392547</v>
      </c>
      <c r="AM50" s="10">
        <f>(0.8*($N$20-72.04)/455528.09)+0.1</f>
        <v>0.10218640303828465</v>
      </c>
      <c r="AN50" s="10">
        <f>(0.8*($N$21-72.04)/455528.09)+0.1</f>
        <v>0.1347780265317996</v>
      </c>
      <c r="AO50" s="10">
        <f>(0.8*($N$22-72.04)/455528.09)+0.1</f>
        <v>0.10037400108520202</v>
      </c>
      <c r="AP50" s="10">
        <f>(0.8*($N$23-72.04)/455528.09)+0.1</f>
        <v>0.15949132138042244</v>
      </c>
      <c r="AQ50" s="10">
        <f>(0.8*($N$24-72.04)/455528.09)+0.1</f>
        <v>0.11649068008078273</v>
      </c>
      <c r="AR50" s="10">
        <f>(0.8*($N$25-72.04)/455528.09)+0.1</f>
        <v>0.1170386155549705</v>
      </c>
      <c r="AS50" s="10">
        <f>(0.8*($N$26-72.04)/455528.09)+0.1</f>
        <v>0.11162248413703753</v>
      </c>
      <c r="AT50" s="10">
        <f>(0.8*($N$27-72.04)/455528.09)+0.1</f>
        <v>0.21230035890871185</v>
      </c>
      <c r="AU50" s="10">
        <f>(0.8*($N$28-72.04)/455528.09)+0.1</f>
        <v>0.1018281375359311</v>
      </c>
      <c r="AV50" s="10">
        <f>(0.8*($N$29-72.04)/455528.09)+0.1</f>
        <v>0.10415335089434331</v>
      </c>
      <c r="AW50" s="10">
        <f>(0.8*($N$30-72.04)/455528.09)+0.1</f>
        <v>0.10123278456878478</v>
      </c>
      <c r="AX50" s="10">
        <f>(0.8*($N$31-72.04)/455528.09)+0.1</f>
        <v>0.1000192479897343</v>
      </c>
      <c r="AY50" s="10">
        <f>(0.8*($N$32-72.04)/455528.09)+0.1</f>
        <v>0.10044424922291841</v>
      </c>
      <c r="AZ50" s="10">
        <f>(0.8*($N$33-72.04)/455528.09)+0.1</f>
        <v>0.10125034660321387</v>
      </c>
      <c r="BA50" s="10">
        <f>(0.8*($N$34-72.04)/455528.09)+0.1</f>
        <v>0.10150850850932157</v>
      </c>
    </row>
    <row r="51" spans="21:54" ht="20.25" customHeight="1" x14ac:dyDescent="0.25">
      <c r="V51" s="10">
        <f>(0.8*($O$3-72.04)/455528.09)+0.1</f>
        <v>0.10319622001795763</v>
      </c>
      <c r="W51" s="10">
        <f>(0.8*($O$4-72.04)/455528.09)+0.1</f>
        <v>0.33335897463535125</v>
      </c>
      <c r="X51" s="10">
        <f>(0.8*($O$5-72.04)/455528.09)+0.1</f>
        <v>0.211754179637967</v>
      </c>
      <c r="Y51" s="10">
        <f>(0.8*($O$6-72.04)/455528.09)+0.1</f>
        <v>0.10166305441229762</v>
      </c>
      <c r="Z51" s="10">
        <f>(0.8*($O$7-72.04)/455528.09)+0.1</f>
        <v>0.10856669014637495</v>
      </c>
      <c r="AA51" s="10">
        <f>(0.8*($O$8-72.04)/455528.09)+0.1</f>
        <v>0.19708636848278666</v>
      </c>
      <c r="AB51" s="10">
        <f>(0.8*($O$9-72.04)/455528.09)+0.1</f>
        <v>0.10085871323544504</v>
      </c>
      <c r="AC51" s="10">
        <f>(0.8*($O$10-72.04)/455528.09)+0.1</f>
        <v>0.18906403115557596</v>
      </c>
      <c r="AD51" s="10">
        <f>(0.8*($O$11-72.04)/455528.09)+0.1</f>
        <v>0.10104838320727927</v>
      </c>
      <c r="AE51" s="10">
        <f>(0.8*($O$12-72.04)/455528.09)+0.1</f>
        <v>0.10501389058136898</v>
      </c>
      <c r="AF51" s="10">
        <f>(0.8*($O$13-72.04)/455528.09)+0.1</f>
        <v>0.3362250986541796</v>
      </c>
      <c r="AG51" s="10">
        <f>(0.8*($O$14-72.04)/455528.09)+0.1</f>
        <v>0.43626722777952065</v>
      </c>
      <c r="AH51" s="10">
        <f>(0.8*($O$15-72.04)/455528.09)+0.1</f>
        <v>0.14640058091697483</v>
      </c>
      <c r="AI51" s="10">
        <f>(0.8*($O$16-72.04)/455528.09)+0.1</f>
        <v>0.61162941016436556</v>
      </c>
      <c r="AJ51" s="10">
        <f>(0.8*($O$17-72.04)/455528.09)+0.1</f>
        <v>0.17061160158092556</v>
      </c>
      <c r="AK51" s="10">
        <f>(0.8*($O$18-72.04)/455528.09)+0.1</f>
        <v>0.16415404152134724</v>
      </c>
      <c r="AL51" s="10">
        <f>(0.8*($O$19-72.04)/455528.09)+0.1</f>
        <v>0.10390045759856434</v>
      </c>
      <c r="AM51" s="10">
        <f>(0.8*($O$20-72.04)/455528.09)+0.1</f>
        <v>0.1022145022933712</v>
      </c>
      <c r="AN51" s="10">
        <f>(0.8*($O$21-72.04)/455528.09)+0.1</f>
        <v>0.17679519390341</v>
      </c>
      <c r="AO51" s="10">
        <f>(0.8*($O$22-72.04)/455528.09)+0.1</f>
        <v>0.10196512140447805</v>
      </c>
      <c r="AP51" s="10">
        <f>(0.8*($O$23-72.04)/455528.09)+0.1</f>
        <v>0.18355833336205457</v>
      </c>
      <c r="AQ51" s="10">
        <f>(0.8*($O$24-72.04)/455528.09)+0.1</f>
        <v>0.1091655555204071</v>
      </c>
      <c r="AR51" s="10">
        <f>(0.8*($O$25-72.04)/455528.09)+0.1</f>
        <v>0.11734595115747967</v>
      </c>
      <c r="AS51" s="10">
        <f>(0.8*($O$26-72.04)/455528.09)+0.1</f>
        <v>0.11363684948605475</v>
      </c>
      <c r="AT51" s="10">
        <f>(0.8*($O$27-72.04)/455528.09)+0.1</f>
        <v>0.2418010643427061</v>
      </c>
      <c r="AU51" s="10">
        <f>(0.8*($O$28-72.04)/455528.09)+0.1</f>
        <v>0.10196512140447805</v>
      </c>
      <c r="AV51" s="10">
        <f>(0.8*($O$29-72.04)/455528.09)+0.1</f>
        <v>0.10474343525116092</v>
      </c>
      <c r="AW51" s="10">
        <f>(0.8*($O$30-72.04)/455528.09)+0.1</f>
        <v>0.10122575975501313</v>
      </c>
      <c r="AX51" s="10">
        <f>(0.8*($O$31-72.04)/455528.09)+0.1</f>
        <v>0.10014569463762378</v>
      </c>
      <c r="AY51" s="10">
        <f>(0.8*($O$32-72.04)/455528.09)+0.1</f>
        <v>0.10027214128551326</v>
      </c>
      <c r="AZ51" s="10">
        <f>(0.8*($O$33-72.04)/455528.09)+0.1</f>
        <v>0.10357731616506899</v>
      </c>
      <c r="BA51" s="10">
        <f>(0.8*($O$34-72.04)/455528.09)+0.1</f>
        <v>0.10139259908208954</v>
      </c>
    </row>
    <row r="52" spans="21:54" ht="20.25" customHeight="1" x14ac:dyDescent="0.25">
      <c r="V52" s="10">
        <f>(0.8*($P$3-72.04)/455528.09)+0.1</f>
        <v>0.10528288826271943</v>
      </c>
      <c r="W52" s="10">
        <f>(0.8*($P$4-72.04)/455528.09)+0.1</f>
        <v>0.33916972496690601</v>
      </c>
      <c r="X52" s="10">
        <f>(0.8*($P$5-72.04)/455528.09)+0.1</f>
        <v>0.21410821229487736</v>
      </c>
      <c r="Y52" s="10">
        <f>(0.8*($P$6-72.04)/455528.09)+0.1</f>
        <v>0.10160603048650634</v>
      </c>
      <c r="Z52" s="10">
        <f>(0.8*($P$7-72.04)/455528.09)+0.1</f>
        <v>0.10844031374662319</v>
      </c>
      <c r="AA52" s="10">
        <f>(0.8*($P$8-72.04)/455528.09)+0.1</f>
        <v>0.19864594738822802</v>
      </c>
      <c r="AB52" s="10">
        <f>(0.8*($P$9-72.04)/455528.09)+0.1</f>
        <v>0.1016067329678835</v>
      </c>
      <c r="AC52" s="10">
        <f>(0.8*($P$10-72.04)/455528.09)+0.1</f>
        <v>0.16632693935515591</v>
      </c>
      <c r="AD52" s="10">
        <f>(0.8*($P$11-72.04)/455528.09)+0.1</f>
        <v>0.10089696334643161</v>
      </c>
      <c r="AE52" s="10">
        <f>(0.8*($P$12-72.04)/455528.09)+0.1</f>
        <v>0.10623125568392501</v>
      </c>
      <c r="AF52" s="10">
        <f>(0.8*($P$13-72.04)/455528.09)+0.1</f>
        <v>0.33421384178525626</v>
      </c>
      <c r="AG52" s="10">
        <f>(0.8*($P$14-72.04)/455528.09)+0.1</f>
        <v>0.45482002438093339</v>
      </c>
      <c r="AH52" s="10">
        <f>(0.8*($P$15-72.04)/455528.09)+0.1</f>
        <v>0.14919376980681917</v>
      </c>
      <c r="AI52" s="10">
        <f>(0.8*($P$16-72.04)/455528.09)+0.1</f>
        <v>0.78489017219552804</v>
      </c>
      <c r="AJ52" s="10">
        <f>(0.8*($P$17-72.04)/455528.09)+0.1</f>
        <v>0.18051523672228426</v>
      </c>
      <c r="AK52" s="10">
        <f>(0.8*($P$18-72.04)/455528.09)+0.1</f>
        <v>0.17185458969171363</v>
      </c>
      <c r="AL52" s="10">
        <f>(0.8*($P$19-72.04)/455528.09)+0.1</f>
        <v>0.10619275970445644</v>
      </c>
      <c r="AM52" s="10">
        <f>(0.8*($P$20-72.04)/455528.09)+0.1</f>
        <v>0.10222863973108662</v>
      </c>
      <c r="AN52" s="10">
        <f>(0.8*($P$21-72.04)/455528.09)+0.1</f>
        <v>0.15580963404474135</v>
      </c>
      <c r="AO52" s="10">
        <f>(0.8*($P$22-72.04)/455528.09)+0.1</f>
        <v>0.10233706773165185</v>
      </c>
      <c r="AP52" s="10">
        <f>(0.8*($P$23-72.04)/455528.09)+0.1</f>
        <v>0.20570551642600132</v>
      </c>
      <c r="AQ52" s="10">
        <f>(0.8*($P$24-72.04)/455528.09)+0.1</f>
        <v>0.11295928863574582</v>
      </c>
      <c r="AR52" s="10">
        <f>(0.8*($P$25-72.04)/455528.09)+0.1</f>
        <v>0.11823160455373893</v>
      </c>
      <c r="AS52" s="10">
        <f>(0.8*($P$26-72.04)/455528.09)+0.1</f>
        <v>0.11284950835852955</v>
      </c>
      <c r="AT52" s="10">
        <f>(0.8*($P$27-72.04)/455528.09)+0.1</f>
        <v>0.25675619038114644</v>
      </c>
      <c r="AU52" s="10">
        <f>(0.8*($P$28-72.04)/455528.09)+0.1</f>
        <v>0.10255006008520792</v>
      </c>
      <c r="AV52" s="10">
        <f>(0.8*($P$29-72.04)/455528.09)+0.1</f>
        <v>0.10484071135986367</v>
      </c>
      <c r="AW52" s="10">
        <f>(0.8*($P$30-72.04)/455528.09)+0.1</f>
        <v>0.10181686270982762</v>
      </c>
      <c r="AX52" s="10">
        <f>(0.8*($P$31-72.04)/455528.09)+0.1</f>
        <v>0.1</v>
      </c>
      <c r="AY52" s="10">
        <f>(0.8*($P$32-72.04)/455528.09)+0.1</f>
        <v>0.10006424192194163</v>
      </c>
      <c r="AZ52" s="10">
        <f>(0.8*($P$33-72.04)/455528.09)+0.1</f>
        <v>0.10147847743044781</v>
      </c>
      <c r="BA52" s="10">
        <f>(0.8*($P$34-72.04)/455528.09)+0.1</f>
        <v>0.10463230269729359</v>
      </c>
    </row>
    <row r="53" spans="21:54" ht="20.25" customHeight="1" x14ac:dyDescent="0.25">
      <c r="V53" s="10">
        <f>(0.8*($Q$3-72.04)/455528.09)+0.1</f>
        <v>0.1063954958299059</v>
      </c>
      <c r="W53" s="10">
        <f>(0.8*($Q$4-72.04)/455528.09)+0.1</f>
        <v>0.34834748610124128</v>
      </c>
      <c r="X53" s="10">
        <f>(0.8*($Q$5-72.04)/455528.09)+0.1</f>
        <v>0.21270324954054975</v>
      </c>
      <c r="Y53" s="10">
        <f>(0.8*($Q$6-72.04)/455528.09)+0.1</f>
        <v>0.10408153973556275</v>
      </c>
      <c r="Z53" s="10">
        <f>(0.8*($Q$7-72.04)/455528.09)+0.1</f>
        <v>0.10938218321509</v>
      </c>
      <c r="AA53" s="10">
        <f>(0.8*($Q$8-72.04)/455528.09)+0.1</f>
        <v>0.19945204476852352</v>
      </c>
      <c r="AB53" s="10">
        <f>(0.8*($Q$9-72.04)/455528.09)+0.1</f>
        <v>0.10210884909424577</v>
      </c>
      <c r="AC53" s="10">
        <f>(0.8*($Q$10-72.04)/455528.09)+0.1</f>
        <v>0.16886806036483942</v>
      </c>
      <c r="AD53" s="10">
        <f>(0.8*($Q$11-72.04)/455528.09)+0.1</f>
        <v>0.10143750520412474</v>
      </c>
      <c r="AE53" s="10">
        <f>(0.8*($Q$12-72.04)/455528.09)+0.1</f>
        <v>0.10872794474650291</v>
      </c>
      <c r="AF53" s="10">
        <f>(0.8*($Q$13-72.04)/455528.09)+0.1</f>
        <v>0.34432432256812084</v>
      </c>
      <c r="AG53" s="10">
        <f>(0.8*($Q$14-72.04)/455528.09)+0.1</f>
        <v>0.47697421469661727</v>
      </c>
      <c r="AH53" s="10">
        <f>(0.8*($Q$15-72.04)/455528.09)+0.1</f>
        <v>0.14973053582711005</v>
      </c>
      <c r="AI53" s="10">
        <f>(0.8*($Q$16-72.04)/455528.09)+0.1</f>
        <v>0.88277614010587135</v>
      </c>
      <c r="AJ53" s="10">
        <f>(0.8*($Q$17-72.04)/455528.09)+0.1</f>
        <v>0.20251876234460098</v>
      </c>
      <c r="AK53" s="10">
        <f>(0.8*($Q$18-72.04)/455528.09)+0.1</f>
        <v>0.18593495079524075</v>
      </c>
      <c r="AL53" s="10">
        <f>(0.8*($Q$19-72.04)/455528.09)+0.1</f>
        <v>0.10869930106834905</v>
      </c>
      <c r="AM53" s="10">
        <f>(0.8*($Q$20-72.04)/455528.09)+0.1</f>
        <v>0.10223742074830117</v>
      </c>
      <c r="AN53" s="10">
        <f>(0.8*($Q$21-72.04)/455528.09)+0.1</f>
        <v>0.1483809812914062</v>
      </c>
      <c r="AO53" s="10">
        <f>(0.8*($Q$22-72.04)/455528.09)+0.1</f>
        <v>0.10292216447069159</v>
      </c>
      <c r="AP53" s="10">
        <f>(0.8*($Q$23-72.04)/455528.09)+0.1</f>
        <v>0.21327893302913548</v>
      </c>
      <c r="AQ53" s="10">
        <f>(0.8*($Q$24-72.04)/455528.09)+0.1</f>
        <v>0.11127682817540407</v>
      </c>
      <c r="AR53" s="10">
        <f>(0.8*($Q$25-72.04)/455528.09)+0.1</f>
        <v>0.11913645325362922</v>
      </c>
      <c r="AS53" s="10">
        <f>(0.8*($Q$26-72.04)/455528.09)+0.1</f>
        <v>0.116624239352616</v>
      </c>
      <c r="AT53" s="10">
        <f>(0.8*($Q$27-72.04)/455528.09)+0.1</f>
        <v>0.25883427079107241</v>
      </c>
      <c r="AU53" s="10">
        <f>(0.8*($Q$28-72.04)/455528.09)+0.1</f>
        <v>0.10376777642845253</v>
      </c>
      <c r="AV53" s="10">
        <f>(0.8*($Q$29-72.04)/455528.09)+0.1</f>
        <v>0.10476410576568396</v>
      </c>
      <c r="AW53" s="10">
        <f>(0.8*($Q$30-72.04)/455528.09)+0.1</f>
        <v>0.10195953667752959</v>
      </c>
      <c r="AX53" s="10">
        <f>(0.8*($Q$31-72.04)/455528.09)+0.1</f>
        <v>0.10012830822353898</v>
      </c>
      <c r="AY53" s="10">
        <f>(0.8*($Q$32-72.04)/455528.09)+0.1</f>
        <v>0.10014978659164576</v>
      </c>
      <c r="AZ53" s="10">
        <f>(0.8*($Q$33-72.04)/455528.09)+0.1</f>
        <v>0.10155241359539431</v>
      </c>
      <c r="BA53" s="10">
        <f>(0.8*($Q$34-72.04)/455528.09)+0.1</f>
        <v>0.10728517093204945</v>
      </c>
      <c r="BB53" t="s">
        <v>46</v>
      </c>
    </row>
    <row r="54" spans="21:54" ht="20.25" customHeight="1" x14ac:dyDescent="0.25">
      <c r="U54" t="s">
        <v>50</v>
      </c>
      <c r="V54" s="10">
        <f>(0.8*($R$3-72.04)/455528.09)+0.1</f>
        <v>0.10685203847692466</v>
      </c>
      <c r="W54" s="10">
        <f>(0.8*($R$4-72.04)/455528.09)+0.1</f>
        <v>0.34946325483462504</v>
      </c>
      <c r="X54" s="10">
        <f>(0.8*($R$5-72.04)/455528.09)+0.1</f>
        <v>0.21348000076131418</v>
      </c>
      <c r="Y54" s="10">
        <f>(0.8*($R$6-72.04)/455528.09)+0.1</f>
        <v>0.10416569700454698</v>
      </c>
      <c r="Z54" s="10">
        <f>(0.8*($R$7-72.04)/455528.09)+0.1</f>
        <v>0.1100249712372293</v>
      </c>
      <c r="AA54" s="10">
        <f>(0.8*($R$8-72.04)/455528.09)+0.1</f>
        <v>0.20252706918688593</v>
      </c>
      <c r="AB54" s="10">
        <f>(0.8*($R$9-72.04)/455528.09)+0.1</f>
        <v>0.10240503280489245</v>
      </c>
      <c r="AC54" s="10">
        <f>(0.8*($R$10-72.04)/455528.09)+0.1</f>
        <v>0.17537769185650001</v>
      </c>
      <c r="AD54" s="10">
        <f>(0.8*($R$11-72.04)/455528.09)+0.1</f>
        <v>0.10164145310994982</v>
      </c>
      <c r="AE54" s="10">
        <f>(0.8*($R$12-72.04)/455528.09)+0.1</f>
        <v>0.11220508706718833</v>
      </c>
      <c r="AF54" s="10">
        <f>(0.8*($R$13-72.04)/455528.09)+0.1</f>
        <v>0.35603640820481564</v>
      </c>
      <c r="AG54" s="10">
        <f>(0.8*($R$14-72.04)/455528.09)+0.1</f>
        <v>0.46671874175750605</v>
      </c>
      <c r="AH54" s="10">
        <f>(0.8*($R$15-72.04)/455528.09)+0.1</f>
        <v>0.14987528211487464</v>
      </c>
      <c r="AI54" s="10">
        <f>(0.8*($R$16-72.04)/455528.09)+0.1</f>
        <v>0.90000000000000013</v>
      </c>
      <c r="AJ54" s="10">
        <f>(0.8*($R$17-72.04)/455528.09)+0.1</f>
        <v>0.20452013178814066</v>
      </c>
      <c r="AK54" s="10">
        <f>(0.8*($R$18-72.04)/455528.09)+0.1</f>
        <v>0.18670090136483131</v>
      </c>
      <c r="AL54" s="10">
        <f>(0.8*($R$19-72.04)/455528.09)+0.1</f>
        <v>0.10911014730178331</v>
      </c>
      <c r="AM54" s="10">
        <f>(0.8*($R$20-72.04)/455528.09)+0.1</f>
        <v>0.10225045177784756</v>
      </c>
      <c r="AN54" s="10">
        <f>(0.8*($R$21-72.04)/455528.09)+0.1</f>
        <v>0.15236938955839147</v>
      </c>
      <c r="AO54" s="10">
        <f>(0.8*($R$22-72.04)/455528.09)+0.1</f>
        <v>0.10348810103016919</v>
      </c>
      <c r="AP54" s="10">
        <f>(0.8*($R$23-72.04)/455528.09)+0.1</f>
        <v>0.21554705221361872</v>
      </c>
      <c r="AQ54" s="10">
        <f>(0.8*($R$24-72.04)/455528.09)+0.1</f>
        <v>0.11150488875450031</v>
      </c>
      <c r="AR54" s="10">
        <f>(0.8*($R$25-72.04)/455528.09)+0.1</f>
        <v>0.11919554949948312</v>
      </c>
      <c r="AS54" s="10">
        <f>(0.8*($R$26-72.04)/455528.09)+0.1</f>
        <v>0.13331059562100769</v>
      </c>
      <c r="AT54" s="10">
        <f>(0.8*($R$27-72.04)/455528.09)+0.1</f>
        <v>0.26678233827468245</v>
      </c>
      <c r="AU54" s="10">
        <f>(0.8*($R$28-72.04)/455528.09)+0.1</f>
        <v>0.10479887859385358</v>
      </c>
      <c r="AV54" s="10">
        <f>(0.8*($R$29-72.04)/455528.09)+0.1</f>
        <v>0.10478590025041047</v>
      </c>
      <c r="AW54" s="10">
        <f>(0.8*($R$30-72.04)/455528.09)+0.1</f>
        <v>0.10210152572588883</v>
      </c>
      <c r="AX54" s="10">
        <f>(0.8*($R$31-72.04)/455528.09)+0.1</f>
        <v>0.10016209757778055</v>
      </c>
      <c r="AY54" s="10">
        <f>(0.8*($R$32-72.04)/455528.09)+0.1</f>
        <v>0.10030652774892543</v>
      </c>
      <c r="AZ54" s="10">
        <f>(0.8*($R$33-72.04)/455528.09)+0.1</f>
        <v>0.1016075759455361</v>
      </c>
      <c r="BA54" s="10">
        <f>(0.8*($R$34-72.04)/455528.09)+0.1</f>
        <v>0.108199362634256</v>
      </c>
      <c r="BB54" t="s">
        <v>46</v>
      </c>
    </row>
    <row r="56" spans="21:54" ht="20.25" customHeight="1" x14ac:dyDescent="0.25">
      <c r="U56" t="s">
        <v>59</v>
      </c>
    </row>
    <row r="57" spans="21:54" ht="20.25" customHeight="1" x14ac:dyDescent="0.25">
      <c r="U57" t="s">
        <v>49</v>
      </c>
      <c r="V57" s="10">
        <f>(0.8*($M$3-72.04)/455528.09)+0.1</f>
        <v>0.10626606363616348</v>
      </c>
      <c r="W57" s="10">
        <f>(0.8*($M$4-72.04)/455528.09)+0.1</f>
        <v>0.2895750666001739</v>
      </c>
      <c r="X57" s="10">
        <f>(0.8*($M$5-72.04)/455528.09)+0.1</f>
        <v>0.2099646083296422</v>
      </c>
      <c r="Y57" s="10">
        <f>(0.8*($M$6-72.04)/455528.09)+0.1</f>
        <v>0.10342452646553586</v>
      </c>
      <c r="Z57" s="10">
        <f>(0.8*($M$7-72.04)/455528.09)+0.1</f>
        <v>0.10802402328251591</v>
      </c>
      <c r="AA57" s="10">
        <f>(0.8*($M$8-72.04)/455528.09)+0.1</f>
        <v>0.18687580166571066</v>
      </c>
      <c r="AB57" s="10">
        <f>(0.8*($M$9-72.04)/455528.09)+0.1</f>
        <v>0.10088505628708869</v>
      </c>
      <c r="AC57" s="10">
        <f>(0.8*($M$10-72.04)/455528.09)+0.1</f>
        <v>0.20759022127482851</v>
      </c>
      <c r="AD57" s="10">
        <f>(0.8*($M$11-72.04)/455528.09)+0.1</f>
        <v>0.10082885777691558</v>
      </c>
      <c r="AE57" s="10">
        <f>(0.8*($M$12-72.04)/455528.09)+0.1</f>
        <v>0.10588847989593793</v>
      </c>
      <c r="AF57" s="10">
        <f>(0.8*($M$13-72.04)/455528.09)+0.1</f>
        <v>0.31083390927659371</v>
      </c>
      <c r="AG57" s="10">
        <f>(0.8*($M$14-72.04)/455528.09)+0.1</f>
        <v>0.43718923458704817</v>
      </c>
      <c r="AH57" s="10">
        <f>(0.8*($M$15-72.04)/455528.09)+0.1</f>
        <v>0.14518704433792437</v>
      </c>
      <c r="AI57" s="10">
        <f>(0.8*($M$16-72.04)/455528.09)+0.1</f>
        <v>0.57527775509958123</v>
      </c>
      <c r="AJ57" s="10">
        <f>(0.8*($M$17-72.04)/455528.09)+0.1</f>
        <v>0.18321411748724431</v>
      </c>
      <c r="AK57" s="10">
        <f>(0.8*($M$18-72.04)/455528.09)+0.1</f>
        <v>0.18411680605689981</v>
      </c>
      <c r="AL57" s="10">
        <f>(0.8*($M$19-72.04)/455528.09)+0.1</f>
        <v>0.10222328331058575</v>
      </c>
      <c r="AM57" s="10">
        <f>(0.8*($M$20-72.04)/455528.09)+0.1</f>
        <v>0.1019177039115195</v>
      </c>
      <c r="AN57" s="10">
        <f>(0.8*($M$21-72.04)/455528.09)+0.1</f>
        <v>0.14185728261016792</v>
      </c>
      <c r="AO57" s="10">
        <f>(0.8*($M$22-72.04)/455528.09)+0.1</f>
        <v>0.10024052962354089</v>
      </c>
      <c r="AP57" s="10">
        <f>(0.8*($M$23-72.04)/455528.09)+0.1</f>
        <v>0.1366747262501419</v>
      </c>
      <c r="AQ57" s="10">
        <f>(0.8*($M$24-72.04)/455528.09)+0.1</f>
        <v>0.12136941324518538</v>
      </c>
      <c r="AR57" s="10">
        <f>(0.8*($M$25-72.04)/455528.09)+0.1</f>
        <v>0.11489253494773506</v>
      </c>
      <c r="AS57" s="10">
        <f>(0.8*($M$26-72.04)/455528.09)+0.1</f>
        <v>0.10798889921365772</v>
      </c>
      <c r="AT57" s="10">
        <f>(0.8*($M$27-72.04)/455528.09)+0.1</f>
        <v>0.20549858297432327</v>
      </c>
      <c r="AU57" s="10">
        <f>(0.8*($M$28-72.04)/455528.09)+0.1</f>
        <v>0.10185096818068892</v>
      </c>
      <c r="AV57" s="10">
        <f>(0.8*($M$29-72.04)/455528.09)+0.1</f>
        <v>0.10364756430278538</v>
      </c>
      <c r="AW57" s="10">
        <f>(0.8*($M$30-72.04)/455528.09)+0.1</f>
        <v>0.10099394090054908</v>
      </c>
      <c r="AX57" s="10">
        <f>(0.8*($M$31-72.04)/455528.09)+0.1</f>
        <v>0.10052503458129224</v>
      </c>
      <c r="AY57" s="10">
        <f>(0.8*($M$32-72.04)/455528.09)+0.1</f>
        <v>0.10010178955155104</v>
      </c>
      <c r="AZ57" s="10">
        <f>(0.8*($M$33-72.04)/455528.09)+0.1</f>
        <v>0.10111160653122402</v>
      </c>
      <c r="BA57" s="10">
        <f>(0.8*($M$34-72.04)/455528.09)+0.1</f>
        <v>0.10189838567364748</v>
      </c>
    </row>
    <row r="58" spans="21:54" ht="20.25" customHeight="1" x14ac:dyDescent="0.25">
      <c r="V58" s="10">
        <f>(0.8*($N$3-72.04)/455528.09)+0.1</f>
        <v>0.10373361827148794</v>
      </c>
      <c r="W58" s="10">
        <f>(0.8*($N$4-72.04)/455528.09)+0.1</f>
        <v>0.34699062575921502</v>
      </c>
      <c r="X58" s="10">
        <f>(0.8*($N$5-72.04)/455528.09)+0.1</f>
        <v>0.2152349748618137</v>
      </c>
      <c r="Y58" s="10">
        <f>(0.8*($N$6-72.04)/455528.09)+0.1</f>
        <v>0.10376698613690322</v>
      </c>
      <c r="Z58" s="10">
        <f>(0.8*($N$7-72.04)/455528.09)+0.1</f>
        <v>0.11274996674738544</v>
      </c>
      <c r="AA58" s="10">
        <f>(0.8*($N$8-72.04)/455528.09)+0.1</f>
        <v>0.2036756438005832</v>
      </c>
      <c r="AB58" s="10">
        <f>(0.8*($N$9-72.04)/455528.09)+0.1</f>
        <v>0.10080251472527194</v>
      </c>
      <c r="AC58" s="10">
        <f>(0.8*($N$10-72.04)/455528.09)+0.1</f>
        <v>0.19012126562820747</v>
      </c>
      <c r="AD58" s="10">
        <f>(0.8*($N$11-72.04)/455528.09)+0.1</f>
        <v>0.10204766296629479</v>
      </c>
      <c r="AE58" s="10">
        <f>(0.8*($N$12-72.04)/455528.09)+0.1</f>
        <v>0.10541254876290945</v>
      </c>
      <c r="AF58" s="10">
        <f>(0.8*($N$13-72.04)/455528.09)+0.1</f>
        <v>0.33096526934266557</v>
      </c>
      <c r="AG58" s="10">
        <f>(0.8*($N$14-72.04)/455528.09)+0.1</f>
        <v>0.45876595008663457</v>
      </c>
      <c r="AH58" s="10">
        <f>(0.8*($N$15-72.04)/455528.09)+0.1</f>
        <v>0.1431814600061217</v>
      </c>
      <c r="AI58" s="10">
        <f>(0.8*($N$16-72.04)/455528.09)+0.1</f>
        <v>0.61537539210809156</v>
      </c>
      <c r="AJ58" s="10">
        <f>(0.8*($N$17-72.04)/455528.09)+0.1</f>
        <v>0.18197775026343599</v>
      </c>
      <c r="AK58" s="10">
        <f>(0.8*($N$18-72.04)/455528.09)+0.1</f>
        <v>0.16413296708003233</v>
      </c>
      <c r="AL58" s="10">
        <f>(0.8*($N$19-72.04)/455528.09)+0.1</f>
        <v>0.10259735464392547</v>
      </c>
      <c r="AM58" s="10">
        <f>(0.8*($N$20-72.04)/455528.09)+0.1</f>
        <v>0.10218640303828465</v>
      </c>
      <c r="AN58" s="10">
        <f>(0.8*($N$21-72.04)/455528.09)+0.1</f>
        <v>0.1347780265317996</v>
      </c>
      <c r="AO58" s="10">
        <f>(0.8*($N$22-72.04)/455528.09)+0.1</f>
        <v>0.10037400108520202</v>
      </c>
      <c r="AP58" s="10">
        <f>(0.8*($N$23-72.04)/455528.09)+0.1</f>
        <v>0.15949132138042244</v>
      </c>
      <c r="AQ58" s="10">
        <f>(0.8*($N$24-72.04)/455528.09)+0.1</f>
        <v>0.11649068008078273</v>
      </c>
      <c r="AR58" s="10">
        <f>(0.8*($N$25-72.04)/455528.09)+0.1</f>
        <v>0.1170386155549705</v>
      </c>
      <c r="AS58" s="10">
        <f>(0.8*($N$26-72.04)/455528.09)+0.1</f>
        <v>0.11162248413703753</v>
      </c>
      <c r="AT58" s="10">
        <f>(0.8*($N$27-72.04)/455528.09)+0.1</f>
        <v>0.21230035890871185</v>
      </c>
      <c r="AU58" s="10">
        <f>(0.8*($N$28-72.04)/455528.09)+0.1</f>
        <v>0.1018281375359311</v>
      </c>
      <c r="AV58" s="10">
        <f>(0.8*($N$29-72.04)/455528.09)+0.1</f>
        <v>0.10415335089434331</v>
      </c>
      <c r="AW58" s="10">
        <f>(0.8*($N$30-72.04)/455528.09)+0.1</f>
        <v>0.10123278456878478</v>
      </c>
      <c r="AX58" s="10">
        <f>(0.8*($N$31-72.04)/455528.09)+0.1</f>
        <v>0.1000192479897343</v>
      </c>
      <c r="AY58" s="10">
        <f>(0.8*($N$32-72.04)/455528.09)+0.1</f>
        <v>0.10044424922291841</v>
      </c>
      <c r="AZ58" s="10">
        <f>(0.8*($N$33-72.04)/455528.09)+0.1</f>
        <v>0.10125034660321387</v>
      </c>
      <c r="BA58" s="10">
        <f>(0.8*($N$34-72.04)/455528.09)+0.1</f>
        <v>0.10150850850932157</v>
      </c>
    </row>
    <row r="59" spans="21:54" ht="20.25" customHeight="1" x14ac:dyDescent="0.25">
      <c r="V59" s="10">
        <f>(0.8*($O$3-72.04)/455528.09)+0.1</f>
        <v>0.10319622001795763</v>
      </c>
      <c r="W59" s="10">
        <f>(0.8*($O$4-72.04)/455528.09)+0.1</f>
        <v>0.33335897463535125</v>
      </c>
      <c r="X59" s="10">
        <f>(0.8*($O$5-72.04)/455528.09)+0.1</f>
        <v>0.211754179637967</v>
      </c>
      <c r="Y59" s="10">
        <f>(0.8*($O$6-72.04)/455528.09)+0.1</f>
        <v>0.10166305441229762</v>
      </c>
      <c r="Z59" s="10">
        <f>(0.8*($O$7-72.04)/455528.09)+0.1</f>
        <v>0.10856669014637495</v>
      </c>
      <c r="AA59" s="10">
        <f>(0.8*($O$8-72.04)/455528.09)+0.1</f>
        <v>0.19708636848278666</v>
      </c>
      <c r="AB59" s="10">
        <f>(0.8*($O$9-72.04)/455528.09)+0.1</f>
        <v>0.10085871323544504</v>
      </c>
      <c r="AC59" s="10">
        <f>(0.8*($O$10-72.04)/455528.09)+0.1</f>
        <v>0.18906403115557596</v>
      </c>
      <c r="AD59" s="10">
        <f>(0.8*($O$11-72.04)/455528.09)+0.1</f>
        <v>0.10104838320727927</v>
      </c>
      <c r="AE59" s="10">
        <f>(0.8*($O$12-72.04)/455528.09)+0.1</f>
        <v>0.10501389058136898</v>
      </c>
      <c r="AF59" s="10">
        <f>(0.8*($O$13-72.04)/455528.09)+0.1</f>
        <v>0.3362250986541796</v>
      </c>
      <c r="AG59" s="10">
        <f>(0.8*($O$14-72.04)/455528.09)+0.1</f>
        <v>0.43626722777952065</v>
      </c>
      <c r="AH59" s="10">
        <f>(0.8*($O$15-72.04)/455528.09)+0.1</f>
        <v>0.14640058091697483</v>
      </c>
      <c r="AI59" s="10">
        <f>(0.8*($O$16-72.04)/455528.09)+0.1</f>
        <v>0.61162941016436556</v>
      </c>
      <c r="AJ59" s="10">
        <f>(0.8*($O$17-72.04)/455528.09)+0.1</f>
        <v>0.17061160158092556</v>
      </c>
      <c r="AK59" s="10">
        <f>(0.8*($O$18-72.04)/455528.09)+0.1</f>
        <v>0.16415404152134724</v>
      </c>
      <c r="AL59" s="10">
        <f>(0.8*($O$19-72.04)/455528.09)+0.1</f>
        <v>0.10390045759856434</v>
      </c>
      <c r="AM59" s="10">
        <f>(0.8*($O$20-72.04)/455528.09)+0.1</f>
        <v>0.1022145022933712</v>
      </c>
      <c r="AN59" s="10">
        <f>(0.8*($O$21-72.04)/455528.09)+0.1</f>
        <v>0.17679519390341</v>
      </c>
      <c r="AO59" s="10">
        <f>(0.8*($O$22-72.04)/455528.09)+0.1</f>
        <v>0.10196512140447805</v>
      </c>
      <c r="AP59" s="10">
        <f>(0.8*($O$23-72.04)/455528.09)+0.1</f>
        <v>0.18355833336205457</v>
      </c>
      <c r="AQ59" s="10">
        <f>(0.8*($O$24-72.04)/455528.09)+0.1</f>
        <v>0.1091655555204071</v>
      </c>
      <c r="AR59" s="10">
        <f>(0.8*($O$25-72.04)/455528.09)+0.1</f>
        <v>0.11734595115747967</v>
      </c>
      <c r="AS59" s="10">
        <f>(0.8*($O$26-72.04)/455528.09)+0.1</f>
        <v>0.11363684948605475</v>
      </c>
      <c r="AT59" s="10">
        <f>(0.8*($O$27-72.04)/455528.09)+0.1</f>
        <v>0.2418010643427061</v>
      </c>
      <c r="AU59" s="10">
        <f>(0.8*($O$28-72.04)/455528.09)+0.1</f>
        <v>0.10196512140447805</v>
      </c>
      <c r="AV59" s="10">
        <f>(0.8*($O$29-72.04)/455528.09)+0.1</f>
        <v>0.10474343525116092</v>
      </c>
      <c r="AW59" s="10">
        <f>(0.8*($O$30-72.04)/455528.09)+0.1</f>
        <v>0.10122575975501313</v>
      </c>
      <c r="AX59" s="10">
        <f>(0.8*($O$31-72.04)/455528.09)+0.1</f>
        <v>0.10014569463762378</v>
      </c>
      <c r="AY59" s="10">
        <f>(0.8*($O$32-72.04)/455528.09)+0.1</f>
        <v>0.10027214128551326</v>
      </c>
      <c r="AZ59" s="10">
        <f>(0.8*($O$33-72.04)/455528.09)+0.1</f>
        <v>0.10357731616506899</v>
      </c>
      <c r="BA59" s="10">
        <f>(0.8*($O$34-72.04)/455528.09)+0.1</f>
        <v>0.10139259908208954</v>
      </c>
    </row>
    <row r="60" spans="21:54" ht="20.25" customHeight="1" x14ac:dyDescent="0.25">
      <c r="V60" s="10">
        <f>(0.8*($P$3-72.04)/455528.09)+0.1</f>
        <v>0.10528288826271943</v>
      </c>
      <c r="W60" s="10">
        <f>(0.8*($P$4-72.04)/455528.09)+0.1</f>
        <v>0.33916972496690601</v>
      </c>
      <c r="X60" s="10">
        <f>(0.8*($P$5-72.04)/455528.09)+0.1</f>
        <v>0.21410821229487736</v>
      </c>
      <c r="Y60" s="10">
        <f>(0.8*($P$6-72.04)/455528.09)+0.1</f>
        <v>0.10160603048650634</v>
      </c>
      <c r="Z60" s="10">
        <f>(0.8*($P$7-72.04)/455528.09)+0.1</f>
        <v>0.10844031374662319</v>
      </c>
      <c r="AA60" s="10">
        <f>(0.8*($P$8-72.04)/455528.09)+0.1</f>
        <v>0.19864594738822802</v>
      </c>
      <c r="AB60" s="10">
        <f>(0.8*($P$9-72.04)/455528.09)+0.1</f>
        <v>0.1016067329678835</v>
      </c>
      <c r="AC60" s="10">
        <f>(0.8*($P$10-72.04)/455528.09)+0.1</f>
        <v>0.16632693935515591</v>
      </c>
      <c r="AD60" s="10">
        <f>(0.8*($P$11-72.04)/455528.09)+0.1</f>
        <v>0.10089696334643161</v>
      </c>
      <c r="AE60" s="10">
        <f>(0.8*($P$12-72.04)/455528.09)+0.1</f>
        <v>0.10623125568392501</v>
      </c>
      <c r="AF60" s="10">
        <f>(0.8*($P$13-72.04)/455528.09)+0.1</f>
        <v>0.33421384178525626</v>
      </c>
      <c r="AG60" s="10">
        <f>(0.8*($P$14-72.04)/455528.09)+0.1</f>
        <v>0.45482002438093339</v>
      </c>
      <c r="AH60" s="10">
        <f>(0.8*($P$15-72.04)/455528.09)+0.1</f>
        <v>0.14919376980681917</v>
      </c>
      <c r="AI60" s="10">
        <f>(0.8*($P$16-72.04)/455528.09)+0.1</f>
        <v>0.78489017219552804</v>
      </c>
      <c r="AJ60" s="10">
        <f>(0.8*($P$17-72.04)/455528.09)+0.1</f>
        <v>0.18051523672228426</v>
      </c>
      <c r="AK60" s="10">
        <f>(0.8*($P$18-72.04)/455528.09)+0.1</f>
        <v>0.17185458969171363</v>
      </c>
      <c r="AL60" s="10">
        <f>(0.8*($P$19-72.04)/455528.09)+0.1</f>
        <v>0.10619275970445644</v>
      </c>
      <c r="AM60" s="10">
        <f>(0.8*($P$20-72.04)/455528.09)+0.1</f>
        <v>0.10222863973108662</v>
      </c>
      <c r="AN60" s="10">
        <f>(0.8*($P$21-72.04)/455528.09)+0.1</f>
        <v>0.15580963404474135</v>
      </c>
      <c r="AO60" s="10">
        <f>(0.8*($P$22-72.04)/455528.09)+0.1</f>
        <v>0.10233706773165185</v>
      </c>
      <c r="AP60" s="10">
        <f>(0.8*($P$23-72.04)/455528.09)+0.1</f>
        <v>0.20570551642600132</v>
      </c>
      <c r="AQ60" s="10">
        <f>(0.8*($P$24-72.04)/455528.09)+0.1</f>
        <v>0.11295928863574582</v>
      </c>
      <c r="AR60" s="10">
        <f>(0.8*($P$25-72.04)/455528.09)+0.1</f>
        <v>0.11823160455373893</v>
      </c>
      <c r="AS60" s="10">
        <f>(0.8*($P$26-72.04)/455528.09)+0.1</f>
        <v>0.11284950835852955</v>
      </c>
      <c r="AT60" s="10">
        <f>(0.8*($P$27-72.04)/455528.09)+0.1</f>
        <v>0.25675619038114644</v>
      </c>
      <c r="AU60" s="10">
        <f>(0.8*($P$28-72.04)/455528.09)+0.1</f>
        <v>0.10255006008520792</v>
      </c>
      <c r="AV60" s="10">
        <f>(0.8*($P$29-72.04)/455528.09)+0.1</f>
        <v>0.10484071135986367</v>
      </c>
      <c r="AW60" s="10">
        <f>(0.8*($P$30-72.04)/455528.09)+0.1</f>
        <v>0.10181686270982762</v>
      </c>
      <c r="AX60" s="10">
        <f>(0.8*($P$31-72.04)/455528.09)+0.1</f>
        <v>0.1</v>
      </c>
      <c r="AY60" s="10">
        <f>(0.8*($P$32-72.04)/455528.09)+0.1</f>
        <v>0.10006424192194163</v>
      </c>
      <c r="AZ60" s="10">
        <f>(0.8*($P$33-72.04)/455528.09)+0.1</f>
        <v>0.10147847743044781</v>
      </c>
      <c r="BA60" s="10">
        <f>(0.8*($P$34-72.04)/455528.09)+0.1</f>
        <v>0.10463230269729359</v>
      </c>
    </row>
    <row r="61" spans="21:54" ht="20.25" customHeight="1" x14ac:dyDescent="0.25">
      <c r="V61" s="10">
        <f>(0.8*($Q$3-72.04)/455528.09)+0.1</f>
        <v>0.1063954958299059</v>
      </c>
      <c r="W61" s="10">
        <f>(0.8*($Q$4-72.04)/455528.09)+0.1</f>
        <v>0.34834748610124128</v>
      </c>
      <c r="X61" s="10">
        <f>(0.8*($Q$5-72.04)/455528.09)+0.1</f>
        <v>0.21270324954054975</v>
      </c>
      <c r="Y61" s="10">
        <f>(0.8*($Q$6-72.04)/455528.09)+0.1</f>
        <v>0.10408153973556275</v>
      </c>
      <c r="Z61" s="10">
        <f>(0.8*($Q$7-72.04)/455528.09)+0.1</f>
        <v>0.10938218321509</v>
      </c>
      <c r="AA61" s="10">
        <f>(0.8*($Q$8-72.04)/455528.09)+0.1</f>
        <v>0.19945204476852352</v>
      </c>
      <c r="AB61" s="10">
        <f>(0.8*($Q$9-72.04)/455528.09)+0.1</f>
        <v>0.10210884909424577</v>
      </c>
      <c r="AC61" s="10">
        <f>(0.8*($Q$10-72.04)/455528.09)+0.1</f>
        <v>0.16886806036483942</v>
      </c>
      <c r="AD61" s="10">
        <f>(0.8*($Q$11-72.04)/455528.09)+0.1</f>
        <v>0.10143750520412474</v>
      </c>
      <c r="AE61" s="10">
        <f>(0.8*($Q$12-72.04)/455528.09)+0.1</f>
        <v>0.10872794474650291</v>
      </c>
      <c r="AF61" s="10">
        <f>(0.8*($Q$13-72.04)/455528.09)+0.1</f>
        <v>0.34432432256812084</v>
      </c>
      <c r="AG61" s="10">
        <f>(0.8*($Q$14-72.04)/455528.09)+0.1</f>
        <v>0.47697421469661727</v>
      </c>
      <c r="AH61" s="10">
        <f>(0.8*($Q$15-72.04)/455528.09)+0.1</f>
        <v>0.14973053582711005</v>
      </c>
      <c r="AI61" s="10">
        <f>(0.8*($Q$16-72.04)/455528.09)+0.1</f>
        <v>0.88277614010587135</v>
      </c>
      <c r="AJ61" s="10">
        <f>(0.8*($Q$17-72.04)/455528.09)+0.1</f>
        <v>0.20251876234460098</v>
      </c>
      <c r="AK61" s="10">
        <f>(0.8*($Q$18-72.04)/455528.09)+0.1</f>
        <v>0.18593495079524075</v>
      </c>
      <c r="AL61" s="10">
        <f>(0.8*($Q$19-72.04)/455528.09)+0.1</f>
        <v>0.10869930106834905</v>
      </c>
      <c r="AM61" s="10">
        <f>(0.8*($Q$20-72.04)/455528.09)+0.1</f>
        <v>0.10223742074830117</v>
      </c>
      <c r="AN61" s="10">
        <f>(0.8*($Q$21-72.04)/455528.09)+0.1</f>
        <v>0.1483809812914062</v>
      </c>
      <c r="AO61" s="10">
        <f>(0.8*($Q$22-72.04)/455528.09)+0.1</f>
        <v>0.10292216447069159</v>
      </c>
      <c r="AP61" s="10">
        <f>(0.8*($Q$23-72.04)/455528.09)+0.1</f>
        <v>0.21327893302913548</v>
      </c>
      <c r="AQ61" s="10">
        <f>(0.8*($Q$24-72.04)/455528.09)+0.1</f>
        <v>0.11127682817540407</v>
      </c>
      <c r="AR61" s="10">
        <f>(0.8*($Q$25-72.04)/455528.09)+0.1</f>
        <v>0.11913645325362922</v>
      </c>
      <c r="AS61" s="10">
        <f>(0.8*($Q$26-72.04)/455528.09)+0.1</f>
        <v>0.116624239352616</v>
      </c>
      <c r="AT61" s="10">
        <f>(0.8*($Q$27-72.04)/455528.09)+0.1</f>
        <v>0.25883427079107241</v>
      </c>
      <c r="AU61" s="10">
        <f>(0.8*($Q$28-72.04)/455528.09)+0.1</f>
        <v>0.10376777642845253</v>
      </c>
      <c r="AV61" s="10">
        <f>(0.8*($Q$29-72.04)/455528.09)+0.1</f>
        <v>0.10476410576568396</v>
      </c>
      <c r="AW61" s="10">
        <f>(0.8*($Q$30-72.04)/455528.09)+0.1</f>
        <v>0.10195953667752959</v>
      </c>
      <c r="AX61" s="10">
        <f>(0.8*($Q$31-72.04)/455528.09)+0.1</f>
        <v>0.10012830822353898</v>
      </c>
      <c r="AY61" s="10">
        <f>(0.8*($Q$32-72.04)/455528.09)+0.1</f>
        <v>0.10014978659164576</v>
      </c>
      <c r="AZ61" s="10">
        <f>(0.8*($Q$33-72.04)/455528.09)+0.1</f>
        <v>0.10155241359539431</v>
      </c>
      <c r="BA61" s="10">
        <f>(0.8*($Q$34-72.04)/455528.09)+0.1</f>
        <v>0.10728517093204945</v>
      </c>
    </row>
    <row r="62" spans="21:54" ht="20.25" customHeight="1" x14ac:dyDescent="0.25">
      <c r="V62" s="10">
        <f>(0.8*($R$3-72.04)/455528.09)+0.1</f>
        <v>0.10685203847692466</v>
      </c>
      <c r="W62" s="10">
        <f>(0.8*($R$4-72.04)/455528.09)+0.1</f>
        <v>0.34946325483462504</v>
      </c>
      <c r="X62" s="10">
        <f>(0.8*($R$5-72.04)/455528.09)+0.1</f>
        <v>0.21348000076131418</v>
      </c>
      <c r="Y62" s="10">
        <f>(0.8*($R$6-72.04)/455528.09)+0.1</f>
        <v>0.10416569700454698</v>
      </c>
      <c r="Z62" s="10">
        <f>(0.8*($R$7-72.04)/455528.09)+0.1</f>
        <v>0.1100249712372293</v>
      </c>
      <c r="AA62" s="10">
        <f>(0.8*($R$8-72.04)/455528.09)+0.1</f>
        <v>0.20252706918688593</v>
      </c>
      <c r="AB62" s="10">
        <f>(0.8*($R$9-72.04)/455528.09)+0.1</f>
        <v>0.10240503280489245</v>
      </c>
      <c r="AC62" s="10">
        <f>(0.8*($R$10-72.04)/455528.09)+0.1</f>
        <v>0.17537769185650001</v>
      </c>
      <c r="AD62" s="10">
        <f>(0.8*($R$11-72.04)/455528.09)+0.1</f>
        <v>0.10164145310994982</v>
      </c>
      <c r="AE62" s="10">
        <f>(0.8*($R$12-72.04)/455528.09)+0.1</f>
        <v>0.11220508706718833</v>
      </c>
      <c r="AF62" s="10">
        <f>(0.8*($R$13-72.04)/455528.09)+0.1</f>
        <v>0.35603640820481564</v>
      </c>
      <c r="AG62" s="10">
        <f>(0.8*($R$14-72.04)/455528.09)+0.1</f>
        <v>0.46671874175750605</v>
      </c>
      <c r="AH62" s="10">
        <f>(0.8*($R$15-72.04)/455528.09)+0.1</f>
        <v>0.14987528211487464</v>
      </c>
      <c r="AI62" s="10">
        <f>(0.8*($R$16-72.04)/455528.09)+0.1</f>
        <v>0.90000000000000013</v>
      </c>
      <c r="AJ62" s="10">
        <f>(0.8*($R$17-72.04)/455528.09)+0.1</f>
        <v>0.20452013178814066</v>
      </c>
      <c r="AK62" s="10">
        <f>(0.8*($R$18-72.04)/455528.09)+0.1</f>
        <v>0.18670090136483131</v>
      </c>
      <c r="AL62" s="10">
        <f>(0.8*($R$19-72.04)/455528.09)+0.1</f>
        <v>0.10911014730178331</v>
      </c>
      <c r="AM62" s="10">
        <f>(0.8*($R$20-72.04)/455528.09)+0.1</f>
        <v>0.10225045177784756</v>
      </c>
      <c r="AN62" s="10">
        <f>(0.8*($R$21-72.04)/455528.09)+0.1</f>
        <v>0.15236938955839147</v>
      </c>
      <c r="AO62" s="10">
        <f>(0.8*($R$22-72.04)/455528.09)+0.1</f>
        <v>0.10348810103016919</v>
      </c>
      <c r="AP62" s="10">
        <f>(0.8*($R$23-72.04)/455528.09)+0.1</f>
        <v>0.21554705221361872</v>
      </c>
      <c r="AQ62" s="10">
        <f>(0.8*($R$24-72.04)/455528.09)+0.1</f>
        <v>0.11150488875450031</v>
      </c>
      <c r="AR62" s="10">
        <f>(0.8*($R$25-72.04)/455528.09)+0.1</f>
        <v>0.11919554949948312</v>
      </c>
      <c r="AS62" s="10">
        <f>(0.8*($R$26-72.04)/455528.09)+0.1</f>
        <v>0.13331059562100769</v>
      </c>
      <c r="AT62" s="10">
        <f>(0.8*($R$27-72.04)/455528.09)+0.1</f>
        <v>0.26678233827468245</v>
      </c>
      <c r="AU62" s="10">
        <f>(0.8*($R$28-72.04)/455528.09)+0.1</f>
        <v>0.10479887859385358</v>
      </c>
      <c r="AV62" s="10">
        <f>(0.8*($R$29-72.04)/455528.09)+0.1</f>
        <v>0.10478590025041047</v>
      </c>
      <c r="AW62" s="10">
        <f>(0.8*($R$30-72.04)/455528.09)+0.1</f>
        <v>0.10210152572588883</v>
      </c>
      <c r="AX62" s="10">
        <f>(0.8*($R$31-72.04)/455528.09)+0.1</f>
        <v>0.10016209757778055</v>
      </c>
      <c r="AY62" s="10">
        <f>(0.8*($R$32-72.04)/455528.09)+0.1</f>
        <v>0.10030652774892543</v>
      </c>
      <c r="AZ62" s="10">
        <f>(0.8*($R$33-72.04)/455528.09)+0.1</f>
        <v>0.1016075759455361</v>
      </c>
      <c r="BA62" s="10">
        <f>(0.8*($R$34-72.04)/455528.09)+0.1</f>
        <v>0.108199362634256</v>
      </c>
      <c r="BB62" t="s">
        <v>46</v>
      </c>
    </row>
    <row r="63" spans="21:54" ht="20.25" customHeight="1" x14ac:dyDescent="0.25">
      <c r="U63" t="s">
        <v>50</v>
      </c>
      <c r="V63" s="8">
        <v>0.16034781956741601</v>
      </c>
      <c r="W63" s="8">
        <v>0.152302898233248</v>
      </c>
      <c r="X63" s="8">
        <v>0.11529676152749101</v>
      </c>
      <c r="Y63" s="8">
        <v>0.163226767335689</v>
      </c>
      <c r="Z63" s="8">
        <v>0.165731820008273</v>
      </c>
      <c r="AA63" s="8">
        <v>0.12803007345893899</v>
      </c>
      <c r="AB63" s="8">
        <v>0.16066829748400599</v>
      </c>
      <c r="AC63" s="8">
        <v>0.13338796371630299</v>
      </c>
      <c r="AD63" s="8">
        <v>0.162075612386988</v>
      </c>
      <c r="AE63" s="8">
        <v>0.161469105528942</v>
      </c>
      <c r="AF63" s="8">
        <v>0.17090185486852699</v>
      </c>
      <c r="AG63" s="8">
        <v>0.40882579818278297</v>
      </c>
      <c r="AH63" s="8">
        <v>0.14854772420721701</v>
      </c>
      <c r="AI63" s="8">
        <v>0.64221211558418401</v>
      </c>
      <c r="AJ63" s="8">
        <v>0.13759704006576401</v>
      </c>
      <c r="AK63" s="8">
        <v>0.13585794255356201</v>
      </c>
      <c r="AL63" s="8">
        <v>0.15991657961553199</v>
      </c>
      <c r="AM63" s="8">
        <v>0.16096542143449</v>
      </c>
      <c r="AN63" s="8">
        <v>0.125022166883446</v>
      </c>
      <c r="AO63" s="8">
        <v>0.159735994274156</v>
      </c>
      <c r="AP63" s="8">
        <v>0.123079686315789</v>
      </c>
      <c r="AQ63" s="8">
        <v>0.16309776606252799</v>
      </c>
      <c r="AR63" s="8">
        <v>0.16099445788659</v>
      </c>
      <c r="AS63" s="8">
        <v>0.16162796464704199</v>
      </c>
      <c r="AT63" s="8">
        <v>9.1463755965910998E-2</v>
      </c>
      <c r="AU63" s="8">
        <v>0.16092045978873101</v>
      </c>
      <c r="AV63" s="8">
        <v>0.16062184674091901</v>
      </c>
      <c r="AW63" s="8">
        <v>0.160765508046853</v>
      </c>
      <c r="AX63" s="8">
        <v>0.160684613847804</v>
      </c>
      <c r="AY63" s="8">
        <v>0.16059907516029101</v>
      </c>
      <c r="AZ63" s="8">
        <v>0.159937233273134</v>
      </c>
      <c r="BA63" s="8">
        <v>0.160450944438149</v>
      </c>
      <c r="BB63" t="s">
        <v>46</v>
      </c>
    </row>
  </sheetData>
  <mergeCells count="5">
    <mergeCell ref="A1:A2"/>
    <mergeCell ref="B1:I1"/>
    <mergeCell ref="AE2:AE3"/>
    <mergeCell ref="AF2:AF3"/>
    <mergeCell ref="AG2:A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zoomScale="110" zoomScaleNormal="110" workbookViewId="0">
      <selection activeCell="B4" sqref="B4"/>
    </sheetView>
  </sheetViews>
  <sheetFormatPr defaultRowHeight="15" x14ac:dyDescent="0.25"/>
  <cols>
    <col min="1" max="1" width="3.140625" customWidth="1"/>
    <col min="2" max="2" width="7" customWidth="1"/>
    <col min="3" max="3" width="8.42578125" customWidth="1"/>
    <col min="4" max="5" width="8.7109375" customWidth="1"/>
    <col min="6" max="6" width="3.5703125" customWidth="1"/>
    <col min="7" max="7" width="8" customWidth="1"/>
    <col min="8" max="8" width="8.5703125" customWidth="1"/>
    <col min="9" max="9" width="8" customWidth="1"/>
    <col min="10" max="10" width="8.28515625" customWidth="1"/>
  </cols>
  <sheetData>
    <row r="2" spans="1:10" x14ac:dyDescent="0.25">
      <c r="A2" s="42" t="s">
        <v>99</v>
      </c>
      <c r="B2" s="42"/>
      <c r="C2" s="42"/>
      <c r="D2" s="42"/>
      <c r="E2" s="42"/>
      <c r="F2" s="42" t="s">
        <v>100</v>
      </c>
      <c r="G2" s="42"/>
      <c r="H2" s="42"/>
      <c r="I2" s="42"/>
      <c r="J2" s="42"/>
    </row>
    <row r="3" spans="1:10" x14ac:dyDescent="0.25">
      <c r="A3" s="23" t="s">
        <v>64</v>
      </c>
      <c r="B3" s="23" t="s">
        <v>43</v>
      </c>
      <c r="C3" s="23" t="s">
        <v>60</v>
      </c>
      <c r="D3" s="23" t="s">
        <v>101</v>
      </c>
      <c r="E3" s="23" t="s">
        <v>62</v>
      </c>
      <c r="F3" s="23" t="s">
        <v>64</v>
      </c>
      <c r="G3" s="23" t="s">
        <v>43</v>
      </c>
      <c r="H3" s="23" t="s">
        <v>60</v>
      </c>
      <c r="I3" s="23" t="s">
        <v>101</v>
      </c>
      <c r="J3" s="23" t="s">
        <v>62</v>
      </c>
    </row>
    <row r="4" spans="1:10" x14ac:dyDescent="0.25">
      <c r="A4" s="24">
        <v>1</v>
      </c>
      <c r="B4" s="25">
        <f>Data_Mentah!$AA$3</f>
        <v>0.10528288826271943</v>
      </c>
      <c r="C4" s="26">
        <v>8.4447901038794307E-2</v>
      </c>
      <c r="D4" s="26">
        <v>2.1952098961205702E-2</v>
      </c>
      <c r="E4" s="26">
        <f>$D$4^2</f>
        <v>4.8189464880256844E-4</v>
      </c>
      <c r="F4" s="24">
        <v>1</v>
      </c>
      <c r="G4" s="26">
        <f>Data_Mentah!$AB$3</f>
        <v>0.1063954958299059</v>
      </c>
      <c r="H4" s="26">
        <v>8.4474403497517003E-2</v>
      </c>
      <c r="I4" s="26">
        <v>2.2375596502483001E-2</v>
      </c>
      <c r="J4" s="26">
        <f>$I$4^2</f>
        <v>5.0066731884192953E-4</v>
      </c>
    </row>
    <row r="5" spans="1:10" x14ac:dyDescent="0.25">
      <c r="A5" s="24">
        <v>2</v>
      </c>
      <c r="B5" s="25">
        <f>Data_Mentah!$AA$4</f>
        <v>0.33916972496690601</v>
      </c>
      <c r="C5" s="26">
        <v>0.137980131963335</v>
      </c>
      <c r="D5" s="26">
        <v>0.21036986803666499</v>
      </c>
      <c r="E5" s="26">
        <f>$D$5^2</f>
        <v>4.425548137776384E-2</v>
      </c>
      <c r="F5" s="24">
        <v>2</v>
      </c>
      <c r="G5" s="26">
        <f>Data_Mentah!$AB$4</f>
        <v>0.34834748610124128</v>
      </c>
      <c r="H5" s="26">
        <v>9.1390994538058101E-2</v>
      </c>
      <c r="I5" s="26">
        <v>0.258069005461942</v>
      </c>
      <c r="J5" s="26">
        <f>$I$5^2</f>
        <v>6.6599611580115847E-2</v>
      </c>
    </row>
    <row r="6" spans="1:10" x14ac:dyDescent="0.25">
      <c r="A6" s="24">
        <v>3</v>
      </c>
      <c r="B6" s="25">
        <f>Data_Mentah!$AA$5</f>
        <v>0.21410821229487736</v>
      </c>
      <c r="C6" s="26">
        <v>6.03317196877491E-2</v>
      </c>
      <c r="D6" s="26">
        <v>0.152368280312251</v>
      </c>
      <c r="E6" s="26">
        <f>$D$6^2</f>
        <v>2.3216092845312696E-2</v>
      </c>
      <c r="F6" s="24">
        <v>3</v>
      </c>
      <c r="G6" s="26">
        <f>Data_Mentah!$AB$5</f>
        <v>0.21270324954054975</v>
      </c>
      <c r="H6" s="26">
        <v>5.6736138255685499E-2</v>
      </c>
      <c r="I6" s="26">
        <v>0.15674386174431401</v>
      </c>
      <c r="J6" s="26">
        <f>$I$6^2</f>
        <v>2.4568638194520626E-2</v>
      </c>
    </row>
    <row r="7" spans="1:10" x14ac:dyDescent="0.25">
      <c r="A7" s="24">
        <v>4</v>
      </c>
      <c r="B7" s="25">
        <f>Data_Mentah!$AA$6</f>
        <v>0.10160603048650634</v>
      </c>
      <c r="C7" s="26">
        <v>8.5253501020628397E-2</v>
      </c>
      <c r="D7" s="26">
        <v>1.8826498979371699E-2</v>
      </c>
      <c r="E7" s="26">
        <f>$D$7^2</f>
        <v>3.5443706382028362E-4</v>
      </c>
      <c r="F7" s="24">
        <v>4</v>
      </c>
      <c r="G7" s="26">
        <f>Data_Mentah!$AB$6</f>
        <v>0.10408153973556275</v>
      </c>
      <c r="H7" s="26">
        <v>8.4362082733790394E-2</v>
      </c>
      <c r="I7" s="26">
        <v>1.9807917266209601E-2</v>
      </c>
      <c r="J7" s="26">
        <f>$I$7^2</f>
        <v>3.9235358642500444E-4</v>
      </c>
    </row>
    <row r="8" spans="1:10" x14ac:dyDescent="0.25">
      <c r="A8" s="24">
        <v>5</v>
      </c>
      <c r="B8" s="25">
        <f>Data_Mentah!$AA$7</f>
        <v>0.10844031374662319</v>
      </c>
      <c r="C8" s="26">
        <v>8.6318304788313704E-2</v>
      </c>
      <c r="D8" s="26">
        <v>2.3061695211686301E-2</v>
      </c>
      <c r="E8" s="26">
        <f>$D$8^2</f>
        <v>5.3184178603671479E-4</v>
      </c>
      <c r="F8" s="24">
        <v>5</v>
      </c>
      <c r="G8" s="26">
        <f>Data_Mentah!$AB$7</f>
        <v>0.10938218321509</v>
      </c>
      <c r="H8" s="26">
        <v>8.3200584579562503E-2</v>
      </c>
      <c r="I8" s="26">
        <v>2.68194154204375E-2</v>
      </c>
      <c r="J8" s="26">
        <f>$I$8^2</f>
        <v>7.1928104349400072E-4</v>
      </c>
    </row>
    <row r="9" spans="1:10" x14ac:dyDescent="0.25">
      <c r="A9" s="24">
        <v>6</v>
      </c>
      <c r="B9" s="25">
        <f>Data_Mentah!$AA$8</f>
        <v>0.19864594738822802</v>
      </c>
      <c r="C9" s="26">
        <v>6.8609467755730305E-2</v>
      </c>
      <c r="D9" s="26">
        <v>0.13084053224427</v>
      </c>
      <c r="E9" s="26">
        <f>$D$9^2</f>
        <v>1.7119244877963857E-2</v>
      </c>
      <c r="F9" s="24">
        <v>6</v>
      </c>
      <c r="G9" s="26">
        <f>Data_Mentah!$AB$8</f>
        <v>0.19945204476852352</v>
      </c>
      <c r="H9" s="26">
        <v>6.3632819592265605E-2</v>
      </c>
      <c r="I9" s="26">
        <v>0.13889718040773399</v>
      </c>
      <c r="J9" s="26">
        <f>$I$9^2</f>
        <v>1.9292426725218605E-2</v>
      </c>
    </row>
    <row r="10" spans="1:10" x14ac:dyDescent="0.25">
      <c r="A10" s="24">
        <v>7</v>
      </c>
      <c r="B10" s="25">
        <f>Data_Mentah!$AA$9</f>
        <v>0.1016067329678835</v>
      </c>
      <c r="C10" s="26">
        <v>8.6025472922954899E-2</v>
      </c>
      <c r="D10" s="26">
        <v>1.6084527077045101E-2</v>
      </c>
      <c r="E10" s="26">
        <f>$D$10^2</f>
        <v>2.5871201129219702E-4</v>
      </c>
      <c r="F10" s="24">
        <v>7</v>
      </c>
      <c r="G10" s="26">
        <f>Data_Mentah!$AB$9</f>
        <v>0.10210884909424577</v>
      </c>
      <c r="H10" s="26">
        <v>8.6305732719770101E-2</v>
      </c>
      <c r="I10" s="26">
        <v>1.61042672802299E-2</v>
      </c>
      <c r="J10" s="26">
        <f>$I$10^2</f>
        <v>2.5934742463308336E-4</v>
      </c>
    </row>
    <row r="11" spans="1:10" x14ac:dyDescent="0.25">
      <c r="A11" s="24">
        <v>8</v>
      </c>
      <c r="B11" s="25">
        <f>Data_Mentah!$AA$10</f>
        <v>0.16632693935515591</v>
      </c>
      <c r="C11" s="26">
        <v>6.8217054030693697E-2</v>
      </c>
      <c r="D11" s="26">
        <v>0.100652945969306</v>
      </c>
      <c r="E11" s="26">
        <f>$D$11^2</f>
        <v>1.0131015532300034E-2</v>
      </c>
      <c r="F11" s="24">
        <v>8</v>
      </c>
      <c r="G11" s="26">
        <f>Data_Mentah!$AB$10</f>
        <v>0.16886806036483942</v>
      </c>
      <c r="H11" s="26">
        <v>5.1691824877223097E-2</v>
      </c>
      <c r="I11" s="26">
        <v>0.12368817512277699</v>
      </c>
      <c r="J11" s="26">
        <f>$I$11^2</f>
        <v>1.529876466520275E-2</v>
      </c>
    </row>
    <row r="12" spans="1:10" x14ac:dyDescent="0.25">
      <c r="A12" s="24">
        <v>9</v>
      </c>
      <c r="B12" s="25">
        <f>Data_Mentah!$AA$11</f>
        <v>0.10089696334643161</v>
      </c>
      <c r="C12" s="26">
        <v>8.6403272780465501E-2</v>
      </c>
      <c r="D12" s="26">
        <v>1.50367272195345E-2</v>
      </c>
      <c r="E12" s="26">
        <f>$D$12^2</f>
        <v>2.2610316547468974E-4</v>
      </c>
      <c r="F12" s="24">
        <v>9</v>
      </c>
      <c r="G12" s="26">
        <f>Data_Mentah!$AB$11</f>
        <v>0.10143750520412474</v>
      </c>
      <c r="H12" s="26">
        <v>8.5762730006749194E-2</v>
      </c>
      <c r="I12" s="26">
        <v>1.58772699932508E-2</v>
      </c>
      <c r="J12" s="26">
        <f>$I$12^2</f>
        <v>2.5208770243858225E-4</v>
      </c>
    </row>
    <row r="13" spans="1:10" x14ac:dyDescent="0.25">
      <c r="A13" s="24">
        <v>10</v>
      </c>
      <c r="B13" s="25">
        <f>Data_Mentah!$AA$12</f>
        <v>0.10623125568392501</v>
      </c>
      <c r="C13" s="26">
        <v>7.9145899129400704E-2</v>
      </c>
      <c r="D13" s="26">
        <v>2.95841008705993E-2</v>
      </c>
      <c r="E13" s="26">
        <f>$D$13^2</f>
        <v>8.7521902432179425E-4</v>
      </c>
      <c r="F13" s="24">
        <v>10</v>
      </c>
      <c r="G13" s="26">
        <f>Data_Mentah!$AB$12</f>
        <v>0.10872794474650291</v>
      </c>
      <c r="H13" s="26">
        <v>8.23065620671872E-2</v>
      </c>
      <c r="I13" s="26">
        <v>2.9903437932812801E-2</v>
      </c>
      <c r="J13" s="26">
        <f>$I$13^2</f>
        <v>8.942156002015875E-4</v>
      </c>
    </row>
    <row r="14" spans="1:10" x14ac:dyDescent="0.25">
      <c r="A14" s="24">
        <v>11</v>
      </c>
      <c r="B14" s="25">
        <f>Data_Mentah!$AA$13</f>
        <v>0.33421384178525626</v>
      </c>
      <c r="C14" s="26">
        <v>7.7931492670368696E-2</v>
      </c>
      <c r="D14" s="26">
        <v>0.26638850732963099</v>
      </c>
      <c r="E14" s="26">
        <f>$D$14^2</f>
        <v>7.0962836837308862E-2</v>
      </c>
      <c r="F14" s="24">
        <v>11</v>
      </c>
      <c r="G14" s="26">
        <f>Data_Mentah!$AB$13</f>
        <v>0.34432432256812084</v>
      </c>
      <c r="H14" s="26">
        <v>7.8761671569496303E-2</v>
      </c>
      <c r="I14" s="26">
        <v>0.27727832843050398</v>
      </c>
      <c r="J14" s="27">
        <f>$I$14^2</f>
        <v>7.6883271417214433E-2</v>
      </c>
    </row>
    <row r="15" spans="1:10" x14ac:dyDescent="0.25">
      <c r="A15" s="24">
        <v>12</v>
      </c>
      <c r="B15" s="25">
        <f>Data_Mentah!$AA$14</f>
        <v>0.45482002438093339</v>
      </c>
      <c r="C15" s="26">
        <v>0.26216725864134199</v>
      </c>
      <c r="D15" s="26">
        <v>0.21480274135865801</v>
      </c>
      <c r="E15" s="26">
        <f>$D$15^2</f>
        <v>4.6140217695194531E-2</v>
      </c>
      <c r="F15" s="24">
        <v>12</v>
      </c>
      <c r="G15" s="26">
        <f>Data_Mentah!$AB$14</f>
        <v>0.47697421469661727</v>
      </c>
      <c r="H15" s="26">
        <v>0.27465271592860202</v>
      </c>
      <c r="I15" s="26">
        <v>0.192067284071398</v>
      </c>
      <c r="J15" s="26">
        <f>$I$15^2</f>
        <v>3.68898416105631E-2</v>
      </c>
    </row>
    <row r="16" spans="1:10" x14ac:dyDescent="0.25">
      <c r="A16" s="24">
        <v>13</v>
      </c>
      <c r="B16" s="25">
        <f>Data_Mentah!$AA$15</f>
        <v>0.14919376980681917</v>
      </c>
      <c r="C16" s="26">
        <v>7.3514820376893095E-2</v>
      </c>
      <c r="D16" s="26">
        <v>7.6215179623106893E-2</v>
      </c>
      <c r="E16" s="26">
        <f>$D$16^2</f>
        <v>5.8087536049824485E-3</v>
      </c>
      <c r="F16" s="24">
        <v>13</v>
      </c>
      <c r="G16" s="26">
        <f>Data_Mentah!$AB$15</f>
        <v>0.14973053582711005</v>
      </c>
      <c r="H16" s="26">
        <v>7.4542980385638696E-2</v>
      </c>
      <c r="I16" s="26">
        <v>7.5337019614361303E-2</v>
      </c>
      <c r="J16" s="26">
        <f>$I$16^2</f>
        <v>5.6756665243746594E-3</v>
      </c>
    </row>
    <row r="17" spans="1:10" x14ac:dyDescent="0.25">
      <c r="A17" s="24">
        <v>14</v>
      </c>
      <c r="B17" s="25">
        <f>Data_Mentah!$AA$16</f>
        <v>0.78489017219552804</v>
      </c>
      <c r="C17" s="26">
        <v>0.79131593166720104</v>
      </c>
      <c r="D17" s="26">
        <v>9.1464068332799006E-2</v>
      </c>
      <c r="E17" s="26">
        <f>$D$17^2</f>
        <v>8.3656757959869252E-3</v>
      </c>
      <c r="F17" s="24">
        <v>14</v>
      </c>
      <c r="G17" s="26">
        <f>Data_Mentah!$AB$16</f>
        <v>0.88277614010587135</v>
      </c>
      <c r="H17" s="26">
        <v>0.88736538047531499</v>
      </c>
      <c r="I17" s="26">
        <v>1.2634619524685101E-2</v>
      </c>
      <c r="J17" s="26">
        <f>$I$17^2</f>
        <v>1.5963361053355395E-4</v>
      </c>
    </row>
    <row r="18" spans="1:10" x14ac:dyDescent="0.25">
      <c r="A18" s="24">
        <v>15</v>
      </c>
      <c r="B18" s="25">
        <f>Data_Mentah!$AA$17</f>
        <v>0.18051523672228426</v>
      </c>
      <c r="C18" s="26">
        <v>5.3976281357606501E-2</v>
      </c>
      <c r="D18" s="26">
        <v>0.14854371864239399</v>
      </c>
      <c r="E18" s="26">
        <f>$D$18^2</f>
        <v>2.2065236348110709E-2</v>
      </c>
      <c r="F18" s="24">
        <v>15</v>
      </c>
      <c r="G18" s="26">
        <f>Data_Mentah!$AB$17</f>
        <v>0.20251876234460098</v>
      </c>
      <c r="H18" s="26">
        <v>5.27768327833485E-2</v>
      </c>
      <c r="I18" s="26">
        <v>0.15174316721665199</v>
      </c>
      <c r="J18" s="26">
        <f>$I$18^2</f>
        <v>2.3025988796940806E-2</v>
      </c>
    </row>
    <row r="19" spans="1:10" x14ac:dyDescent="0.25">
      <c r="A19" s="24">
        <v>16</v>
      </c>
      <c r="B19" s="25">
        <f>Data_Mentah!$AA$18</f>
        <v>0.17185458969171363</v>
      </c>
      <c r="C19" s="26">
        <v>6.6352070738848801E-2</v>
      </c>
      <c r="D19" s="26">
        <v>0.119577929261151</v>
      </c>
      <c r="E19" s="26">
        <f>$D$19^2</f>
        <v>1.4298881166384834E-2</v>
      </c>
      <c r="F19" s="24">
        <v>16</v>
      </c>
      <c r="G19" s="26">
        <f>Data_Mentah!$AB$18</f>
        <v>0.18593495079524075</v>
      </c>
      <c r="H19" s="26">
        <v>6.0003381829541402E-2</v>
      </c>
      <c r="I19" s="26">
        <v>0.12669661817045899</v>
      </c>
      <c r="J19" s="26">
        <f>$I$19^2</f>
        <v>1.605203305583108E-2</v>
      </c>
    </row>
    <row r="20" spans="1:10" x14ac:dyDescent="0.25">
      <c r="A20" s="24">
        <v>17</v>
      </c>
      <c r="B20" s="25">
        <f>Data_Mentah!$AA$19</f>
        <v>0.10619275970445644</v>
      </c>
      <c r="C20" s="26">
        <v>8.1733752997525402E-2</v>
      </c>
      <c r="D20" s="26">
        <v>2.6966247002474599E-2</v>
      </c>
      <c r="E20" s="26">
        <f>$D$20^2</f>
        <v>7.2717847739847035E-4</v>
      </c>
      <c r="F20" s="24">
        <v>17</v>
      </c>
      <c r="G20" s="26">
        <f>Data_Mentah!$AB$19</f>
        <v>0.10869930106834905</v>
      </c>
      <c r="H20" s="26">
        <v>8.8167308381967596E-2</v>
      </c>
      <c r="I20" s="26">
        <v>2.0942691618032399E-2</v>
      </c>
      <c r="J20" s="26">
        <f>$I$20^2</f>
        <v>4.3859633220800451E-4</v>
      </c>
    </row>
    <row r="21" spans="1:10" x14ac:dyDescent="0.25">
      <c r="A21" s="24">
        <v>18</v>
      </c>
      <c r="B21" s="25">
        <f>Data_Mentah!$AA$20</f>
        <v>0.10222863973108662</v>
      </c>
      <c r="C21" s="26">
        <v>8.6015068630362804E-2</v>
      </c>
      <c r="D21" s="26">
        <v>1.6224931369637201E-2</v>
      </c>
      <c r="E21" s="26">
        <f>$D$21^2</f>
        <v>2.6324839794943729E-4</v>
      </c>
      <c r="F21" s="24">
        <v>18</v>
      </c>
      <c r="G21" s="26">
        <f>Data_Mentah!$AB$20</f>
        <v>0.10223742074830117</v>
      </c>
      <c r="H21" s="26">
        <v>8.5674380817639298E-2</v>
      </c>
      <c r="I21" s="26">
        <v>1.6575619182360699E-2</v>
      </c>
      <c r="J21" s="26">
        <f>$I$21^2</f>
        <v>2.7475115127864396E-4</v>
      </c>
    </row>
    <row r="22" spans="1:10" x14ac:dyDescent="0.25">
      <c r="A22" s="24">
        <v>19</v>
      </c>
      <c r="B22" s="25">
        <f>Data_Mentah!$AA$21</f>
        <v>0.15580963404474135</v>
      </c>
      <c r="C22" s="26">
        <v>9.6151562657683196E-2</v>
      </c>
      <c r="D22" s="26">
        <v>5.2228437342316802E-2</v>
      </c>
      <c r="E22" s="26">
        <f>$D$22^2</f>
        <v>2.7278096672203123E-3</v>
      </c>
      <c r="F22" s="24">
        <v>19</v>
      </c>
      <c r="G22" s="26">
        <f>Data_Mentah!$AB$21</f>
        <v>0.1483809812914062</v>
      </c>
      <c r="H22" s="26">
        <v>0.10068552110748399</v>
      </c>
      <c r="I22" s="26">
        <v>5.1684478892516497E-2</v>
      </c>
      <c r="J22" s="26">
        <f>$I$22^2</f>
        <v>2.6712853583909834E-3</v>
      </c>
    </row>
    <row r="23" spans="1:10" x14ac:dyDescent="0.25">
      <c r="A23" s="24">
        <v>20</v>
      </c>
      <c r="B23" s="25">
        <f>Data_Mentah!$AA$22</f>
        <v>0.10233706773165185</v>
      </c>
      <c r="C23" s="26">
        <v>8.68206079067919E-2</v>
      </c>
      <c r="D23" s="26">
        <v>1.6099392093208102E-2</v>
      </c>
      <c r="E23" s="26">
        <f>$D$23^2</f>
        <v>2.5919042577085154E-4</v>
      </c>
      <c r="F23" s="24">
        <v>20</v>
      </c>
      <c r="G23" s="26">
        <f>Data_Mentah!$AB$22</f>
        <v>0.10292216447069159</v>
      </c>
      <c r="H23" s="26">
        <v>8.7779884611768305E-2</v>
      </c>
      <c r="I23" s="26">
        <v>1.5710115388231801E-2</v>
      </c>
      <c r="J23" s="26">
        <f>$I$23^2</f>
        <v>2.4680772551155761E-4</v>
      </c>
    </row>
    <row r="24" spans="1:10" x14ac:dyDescent="0.25">
      <c r="A24" s="24">
        <v>21</v>
      </c>
      <c r="B24" s="25">
        <f>Data_Mentah!$AA$23</f>
        <v>0.20570551642600132</v>
      </c>
      <c r="C24" s="26">
        <v>9.6987340027580707E-2</v>
      </c>
      <c r="D24" s="26">
        <v>0.116292659972419</v>
      </c>
      <c r="E24" s="26">
        <f>$D$24^2</f>
        <v>1.3523982763460665E-2</v>
      </c>
      <c r="F24" s="24">
        <v>21</v>
      </c>
      <c r="G24" s="26">
        <f>Data_Mentah!$AB$23</f>
        <v>0.21327893302913548</v>
      </c>
      <c r="H24" s="26">
        <v>0.12034615538219599</v>
      </c>
      <c r="I24" s="26">
        <v>9.5203844617803596E-2</v>
      </c>
      <c r="J24" s="26">
        <f>$I$24^2</f>
        <v>9.0637720300108908E-3</v>
      </c>
    </row>
    <row r="25" spans="1:10" x14ac:dyDescent="0.25">
      <c r="A25" s="24">
        <v>22</v>
      </c>
      <c r="B25" s="25">
        <f>Data_Mentah!$AA$24</f>
        <v>0.11295928863574582</v>
      </c>
      <c r="C25" s="26">
        <v>7.7473999632812304E-2</v>
      </c>
      <c r="D25" s="26">
        <v>3.38060003671877E-2</v>
      </c>
      <c r="E25" s="26">
        <f>$D$25^2</f>
        <v>1.1428456608262949E-3</v>
      </c>
      <c r="F25" s="24">
        <v>22</v>
      </c>
      <c r="G25" s="26">
        <f>Data_Mentah!$AB$24</f>
        <v>0.11127682817540407</v>
      </c>
      <c r="H25" s="26">
        <v>7.6561102513600598E-2</v>
      </c>
      <c r="I25" s="26">
        <v>3.4938897486399403E-2</v>
      </c>
      <c r="J25" s="26">
        <f>$I$25^2</f>
        <v>1.2207265575651266E-3</v>
      </c>
    </row>
    <row r="26" spans="1:10" x14ac:dyDescent="0.25">
      <c r="A26" s="24">
        <v>23</v>
      </c>
      <c r="B26" s="25">
        <f>Data_Mentah!$AA$25</f>
        <v>0.11823160455373893</v>
      </c>
      <c r="C26" s="26">
        <v>8.5231063687305403E-2</v>
      </c>
      <c r="D26" s="26">
        <v>3.3908936312694697E-2</v>
      </c>
      <c r="E26" s="26">
        <f>$D$26^2</f>
        <v>1.149815961858385E-3</v>
      </c>
      <c r="F26" s="24">
        <v>23</v>
      </c>
      <c r="G26" s="26">
        <f>Data_Mentah!$AB$25</f>
        <v>0.11913645325362922</v>
      </c>
      <c r="H26" s="26">
        <v>8.4257111971270796E-2</v>
      </c>
      <c r="I26" s="26">
        <v>3.4942888028729198E-2</v>
      </c>
      <c r="J26" s="26">
        <f>$I$26^2</f>
        <v>1.2210054237883064E-3</v>
      </c>
    </row>
    <row r="27" spans="1:10" x14ac:dyDescent="0.25">
      <c r="A27" s="24">
        <v>24</v>
      </c>
      <c r="B27" s="25">
        <f>Data_Mentah!$AA$26</f>
        <v>0.11284950835852955</v>
      </c>
      <c r="C27" s="26">
        <v>8.7295451006662306E-2</v>
      </c>
      <c r="D27" s="26">
        <v>2.9324548993337699E-2</v>
      </c>
      <c r="E27" s="26">
        <f>$D$27^2</f>
        <v>8.5992917366266308E-4</v>
      </c>
      <c r="F27" s="24">
        <v>24</v>
      </c>
      <c r="G27" s="26">
        <f>Data_Mentah!$AB$26</f>
        <v>0.116624239352616</v>
      </c>
      <c r="H27" s="26">
        <v>8.7048370240019601E-2</v>
      </c>
      <c r="I27" s="26">
        <v>4.6261629759980397E-2</v>
      </c>
      <c r="J27" s="26">
        <f>$I$27^2</f>
        <v>2.1401383880495038E-3</v>
      </c>
    </row>
    <row r="28" spans="1:10" x14ac:dyDescent="0.25">
      <c r="A28" s="24">
        <v>25</v>
      </c>
      <c r="B28" s="25">
        <f>Data_Mentah!$AA$27</f>
        <v>0.25675619038114644</v>
      </c>
      <c r="C28" s="26">
        <v>8.0586897720423101E-2</v>
      </c>
      <c r="D28" s="26">
        <v>0.17824310227957699</v>
      </c>
      <c r="E28" s="26">
        <f>$D$28^2</f>
        <v>3.1770603510247741E-2</v>
      </c>
      <c r="F28" s="24">
        <v>25</v>
      </c>
      <c r="G28" s="26">
        <f>Data_Mentah!$AB$27</f>
        <v>0.25883427079107241</v>
      </c>
      <c r="H28" s="26">
        <v>8.5052768524485595E-2</v>
      </c>
      <c r="I28" s="26">
        <v>0.18172723147551401</v>
      </c>
      <c r="J28" s="26">
        <f>$I$28^2</f>
        <v>3.302478665975505E-2</v>
      </c>
    </row>
    <row r="29" spans="1:10" x14ac:dyDescent="0.25">
      <c r="A29" s="24">
        <v>26</v>
      </c>
      <c r="B29" s="25">
        <f>Data_Mentah!$AA$28</f>
        <v>0.10255006008520792</v>
      </c>
      <c r="C29" s="26">
        <v>8.5376528270816293E-2</v>
      </c>
      <c r="D29" s="26">
        <v>1.8393471729183701E-2</v>
      </c>
      <c r="E29" s="26">
        <f>$D$29^2</f>
        <v>3.3831980225228003E-4</v>
      </c>
      <c r="F29" s="24">
        <v>26</v>
      </c>
      <c r="G29" s="26">
        <f>Data_Mentah!$AB$28</f>
        <v>0.10376777642845253</v>
      </c>
      <c r="H29" s="26">
        <v>8.5968781121720295E-2</v>
      </c>
      <c r="I29" s="26">
        <v>1.8831218878279699E-2</v>
      </c>
      <c r="J29" s="26">
        <f>$I$29^2</f>
        <v>3.5461480444167772E-4</v>
      </c>
    </row>
    <row r="30" spans="1:10" x14ac:dyDescent="0.25">
      <c r="A30" s="24">
        <v>27</v>
      </c>
      <c r="B30" s="25">
        <f>Data_Mentah!$AA$29</f>
        <v>0.10484071135986367</v>
      </c>
      <c r="C30" s="26">
        <v>8.6722815601733699E-2</v>
      </c>
      <c r="D30" s="26">
        <v>1.80371843982663E-2</v>
      </c>
      <c r="E30" s="26">
        <f>$D$30^2</f>
        <v>3.2534002101706122E-4</v>
      </c>
      <c r="F30" s="24">
        <v>27</v>
      </c>
      <c r="G30" s="26">
        <f>Data_Mentah!$AB$29</f>
        <v>0.10476410576568396</v>
      </c>
      <c r="H30" s="26">
        <v>8.6366136515570902E-2</v>
      </c>
      <c r="I30" s="26">
        <v>1.84238634844291E-2</v>
      </c>
      <c r="J30" s="26">
        <f>$I$30^2</f>
        <v>3.3943874569287996E-4</v>
      </c>
    </row>
    <row r="31" spans="1:10" x14ac:dyDescent="0.25">
      <c r="A31" s="24">
        <v>28</v>
      </c>
      <c r="B31" s="25">
        <f>Data_Mentah!$AA$30</f>
        <v>0.10181686270982762</v>
      </c>
      <c r="C31" s="26">
        <v>8.6505259161481704E-2</v>
      </c>
      <c r="D31" s="26">
        <v>1.54547408385183E-2</v>
      </c>
      <c r="E31" s="26">
        <f>$D$31^2</f>
        <v>2.3884901438576533E-4</v>
      </c>
      <c r="F31" s="24">
        <v>28</v>
      </c>
      <c r="G31" s="26">
        <f>Data_Mentah!$AB$30</f>
        <v>0.10195953667752959</v>
      </c>
      <c r="H31" s="26">
        <v>8.6333676183803706E-2</v>
      </c>
      <c r="I31" s="26">
        <v>1.57663238161963E-2</v>
      </c>
      <c r="J31" s="26">
        <f>$I$31^2</f>
        <v>2.4857696667715865E-4</v>
      </c>
    </row>
    <row r="32" spans="1:10" x14ac:dyDescent="0.25">
      <c r="A32" s="24">
        <v>29</v>
      </c>
      <c r="B32" s="25">
        <f>Data_Mentah!$AA$31</f>
        <v>0.1</v>
      </c>
      <c r="C32" s="26">
        <v>8.57383561227959E-2</v>
      </c>
      <c r="D32" s="26">
        <v>1.43916438772041E-2</v>
      </c>
      <c r="E32" s="26">
        <f>$D$32^2</f>
        <v>2.0711941348826627E-4</v>
      </c>
      <c r="F32" s="24">
        <v>29</v>
      </c>
      <c r="G32" s="26">
        <f>Data_Mentah!$AB$31</f>
        <v>0.10012830822353898</v>
      </c>
      <c r="H32" s="26">
        <v>8.5803192697899697E-2</v>
      </c>
      <c r="I32" s="26">
        <v>1.4356807302100301E-2</v>
      </c>
      <c r="J32" s="26">
        <f>$I$32^2</f>
        <v>2.0611791590964052E-4</v>
      </c>
    </row>
    <row r="33" spans="1:10" x14ac:dyDescent="0.25">
      <c r="A33" s="24">
        <v>30</v>
      </c>
      <c r="B33" s="25">
        <f>Data_Mentah!$AA$32</f>
        <v>0.10006424192194163</v>
      </c>
      <c r="C33" s="26">
        <v>7.8515621271364397E-2</v>
      </c>
      <c r="D33" s="26">
        <v>2.1634378728635599E-2</v>
      </c>
      <c r="E33" s="26">
        <f>$D$33^2</f>
        <v>4.6804634297404046E-4</v>
      </c>
      <c r="F33" s="24">
        <v>30</v>
      </c>
      <c r="G33" s="26">
        <f>Data_Mentah!$AB$32</f>
        <v>0.10014978659164576</v>
      </c>
      <c r="H33" s="26">
        <v>7.9508355536899902E-2</v>
      </c>
      <c r="I33" s="26">
        <v>2.0801644463100101E-2</v>
      </c>
      <c r="J33" s="26">
        <f>$I$33^2</f>
        <v>4.327084123692231E-4</v>
      </c>
    </row>
    <row r="34" spans="1:10" x14ac:dyDescent="0.25">
      <c r="A34" s="24">
        <v>31</v>
      </c>
      <c r="B34" s="25">
        <f>Data_Mentah!$AA$33</f>
        <v>0.10147847743044781</v>
      </c>
      <c r="C34" s="26">
        <v>8.7282788403644701E-2</v>
      </c>
      <c r="D34" s="26">
        <v>1.42672115963553E-2</v>
      </c>
      <c r="E34" s="26">
        <f>$D$34^2</f>
        <v>2.0355332673517516E-4</v>
      </c>
      <c r="F34" s="24">
        <v>31</v>
      </c>
      <c r="G34" s="26">
        <f>Data_Mentah!$AB$33</f>
        <v>0.10155241359539431</v>
      </c>
      <c r="H34" s="26">
        <v>8.70325392901935E-2</v>
      </c>
      <c r="I34" s="26">
        <v>1.45774607098065E-2</v>
      </c>
      <c r="J34" s="26">
        <f>$I$34^2</f>
        <v>2.1250236074595223E-4</v>
      </c>
    </row>
    <row r="35" spans="1:10" x14ac:dyDescent="0.25">
      <c r="A35" s="24">
        <v>32</v>
      </c>
      <c r="B35" s="25">
        <f>Data_Mentah!$AA$34</f>
        <v>0.10463230269729359</v>
      </c>
      <c r="C35" s="26">
        <v>8.5948627908653305E-2</v>
      </c>
      <c r="D35" s="26">
        <v>2.1341372091346698E-2</v>
      </c>
      <c r="E35" s="26">
        <f>$D$35^2</f>
        <v>4.5545416274131174E-4</v>
      </c>
      <c r="F35" s="24">
        <v>32</v>
      </c>
      <c r="G35" s="26">
        <f>Data_Mentah!$AB$34</f>
        <v>0.10728517093204945</v>
      </c>
      <c r="H35" s="26">
        <v>8.71455876033288E-2</v>
      </c>
      <c r="I35" s="26">
        <v>2.1054412396671201E-2</v>
      </c>
      <c r="J35" s="26">
        <f>$I$35^2</f>
        <v>4.4328828136910192E-4</v>
      </c>
    </row>
    <row r="36" spans="1:10" x14ac:dyDescent="0.25">
      <c r="A36" s="28"/>
      <c r="B36" s="28"/>
      <c r="C36" s="28"/>
      <c r="D36" s="28"/>
      <c r="E36" s="28"/>
      <c r="F36" s="43" t="s">
        <v>56</v>
      </c>
      <c r="G36" s="43"/>
      <c r="H36" s="43"/>
      <c r="I36" s="43"/>
      <c r="J36" s="26">
        <f>SUM(J4:J35)</f>
        <v>0.34000294597031328</v>
      </c>
    </row>
    <row r="37" spans="1:10" x14ac:dyDescent="0.25">
      <c r="F37" s="43" t="s">
        <v>57</v>
      </c>
      <c r="G37" s="43"/>
      <c r="H37" s="43"/>
      <c r="I37" s="43"/>
      <c r="J37" s="26">
        <f>J36/32</f>
        <v>1.062509206157229E-2</v>
      </c>
    </row>
    <row r="38" spans="1:10" x14ac:dyDescent="0.25">
      <c r="F38" s="42" t="s">
        <v>102</v>
      </c>
      <c r="G38" s="42"/>
      <c r="H38" s="42"/>
      <c r="I38" s="42"/>
      <c r="J38" s="29">
        <f>(32-1)/32</f>
        <v>0.96875</v>
      </c>
    </row>
  </sheetData>
  <mergeCells count="5">
    <mergeCell ref="F38:I38"/>
    <mergeCell ref="F2:J2"/>
    <mergeCell ref="A2:E2"/>
    <mergeCell ref="F36:I36"/>
    <mergeCell ref="F37:I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opLeftCell="A17" workbookViewId="0">
      <selection activeCell="L34" sqref="L34"/>
    </sheetView>
  </sheetViews>
  <sheetFormatPr defaultRowHeight="15" x14ac:dyDescent="0.25"/>
  <cols>
    <col min="1" max="1" width="4.140625" customWidth="1"/>
    <col min="2" max="2" width="7.28515625" customWidth="1"/>
    <col min="3" max="3" width="8.85546875" customWidth="1"/>
    <col min="6" max="6" width="4.140625" customWidth="1"/>
    <col min="7" max="7" width="8.140625" customWidth="1"/>
    <col min="8" max="8" width="8.85546875" customWidth="1"/>
  </cols>
  <sheetData>
    <row r="2" spans="1:10" x14ac:dyDescent="0.25">
      <c r="A2" s="42" t="s">
        <v>103</v>
      </c>
      <c r="B2" s="42"/>
      <c r="C2" s="42"/>
      <c r="D2" s="42"/>
      <c r="E2" s="42"/>
      <c r="F2" s="42" t="s">
        <v>100</v>
      </c>
      <c r="G2" s="42"/>
      <c r="H2" s="42"/>
      <c r="I2" s="42"/>
      <c r="J2" s="42"/>
    </row>
    <row r="3" spans="1:10" x14ac:dyDescent="0.25">
      <c r="A3" s="23" t="s">
        <v>64</v>
      </c>
      <c r="B3" s="23" t="s">
        <v>43</v>
      </c>
      <c r="C3" s="23" t="s">
        <v>60</v>
      </c>
      <c r="D3" s="23" t="s">
        <v>101</v>
      </c>
      <c r="E3" s="23" t="s">
        <v>62</v>
      </c>
      <c r="F3" s="23" t="s">
        <v>64</v>
      </c>
      <c r="G3" s="23" t="s">
        <v>43</v>
      </c>
      <c r="H3" s="23" t="s">
        <v>60</v>
      </c>
      <c r="I3" s="23" t="s">
        <v>101</v>
      </c>
      <c r="J3" s="23" t="s">
        <v>62</v>
      </c>
    </row>
    <row r="4" spans="1:10" x14ac:dyDescent="0.25">
      <c r="A4" s="24">
        <v>1</v>
      </c>
      <c r="B4" s="25">
        <f>Data_Mentah!$AA$3</f>
        <v>0.10528288826271943</v>
      </c>
      <c r="C4" s="26">
        <v>8.0624868227048604E-2</v>
      </c>
      <c r="D4" s="26">
        <v>2.5775131772951401E-2</v>
      </c>
      <c r="E4" s="26">
        <f>$D$4^2</f>
        <v>6.6435741791300885E-4</v>
      </c>
      <c r="F4" s="24">
        <v>1</v>
      </c>
      <c r="G4" s="26">
        <f>Data_Mentah!$AB$3</f>
        <v>0.1063954958299059</v>
      </c>
      <c r="H4" s="26">
        <v>8.0852478369281597E-2</v>
      </c>
      <c r="I4" s="26">
        <v>2.59975216307184E-2</v>
      </c>
      <c r="J4" s="26">
        <f>$I$4^2</f>
        <v>6.7587113093967109E-4</v>
      </c>
    </row>
    <row r="5" spans="1:10" x14ac:dyDescent="0.25">
      <c r="A5" s="24">
        <v>2</v>
      </c>
      <c r="B5" s="25">
        <f>Data_Mentah!$AA$4</f>
        <v>0.33916972496690601</v>
      </c>
      <c r="C5" s="26">
        <v>0.31527165743367103</v>
      </c>
      <c r="D5" s="26">
        <v>3.3078342566329397E-2</v>
      </c>
      <c r="E5" s="26">
        <f>$D$5^2</f>
        <v>1.0941767469354392E-3</v>
      </c>
      <c r="F5" s="24">
        <v>2</v>
      </c>
      <c r="G5" s="26">
        <f>Data_Mentah!$AB$4</f>
        <v>0.34834748610124128</v>
      </c>
      <c r="H5" s="26">
        <v>0.44127752195943298</v>
      </c>
      <c r="I5" s="26">
        <v>-9.1817521959433407E-2</v>
      </c>
      <c r="J5" s="26">
        <f>$I$5^2</f>
        <v>8.4304573387710361E-3</v>
      </c>
    </row>
    <row r="6" spans="1:10" x14ac:dyDescent="0.25">
      <c r="A6" s="24">
        <v>3</v>
      </c>
      <c r="B6" s="25">
        <f>Data_Mentah!$AA$5</f>
        <v>0.21410821229487736</v>
      </c>
      <c r="C6" s="26">
        <v>0.116011785195379</v>
      </c>
      <c r="D6" s="26">
        <v>9.6688214804620504E-2</v>
      </c>
      <c r="E6" s="26">
        <f>$D$6^2</f>
        <v>9.3486108821044349E-3</v>
      </c>
      <c r="F6" s="24">
        <v>3</v>
      </c>
      <c r="G6" s="26">
        <f>Data_Mentah!$AB$5</f>
        <v>0.21270324954054975</v>
      </c>
      <c r="H6" s="26">
        <v>0.12235473877927699</v>
      </c>
      <c r="I6" s="26">
        <v>9.1125261220722897E-2</v>
      </c>
      <c r="J6" s="26">
        <f>$I$6^2</f>
        <v>8.3038132325449852E-3</v>
      </c>
    </row>
    <row r="7" spans="1:10" x14ac:dyDescent="0.25">
      <c r="A7" s="24">
        <v>4</v>
      </c>
      <c r="B7" s="25">
        <f>Data_Mentah!$AA$6</f>
        <v>0.10160603048650634</v>
      </c>
      <c r="C7" s="26">
        <v>8.0585788425344695E-2</v>
      </c>
      <c r="D7" s="26">
        <v>2.34942115746553E-2</v>
      </c>
      <c r="E7" s="26">
        <f>$D$7^2</f>
        <v>5.5197797751466702E-4</v>
      </c>
      <c r="F7" s="24">
        <v>4</v>
      </c>
      <c r="G7" s="26">
        <f>Data_Mentah!$AB$6</f>
        <v>0.10408153973556275</v>
      </c>
      <c r="H7" s="26">
        <v>8.0572272251150406E-2</v>
      </c>
      <c r="I7" s="26">
        <v>2.3597727748849599E-2</v>
      </c>
      <c r="J7" s="26">
        <f>$I$7^2</f>
        <v>5.5685275490882636E-4</v>
      </c>
    </row>
    <row r="8" spans="1:10" x14ac:dyDescent="0.25">
      <c r="A8" s="24">
        <v>5</v>
      </c>
      <c r="B8" s="25">
        <f>Data_Mentah!$AA$7</f>
        <v>0.10844031374662319</v>
      </c>
      <c r="C8" s="26">
        <v>8.0981197644920205E-2</v>
      </c>
      <c r="D8" s="26">
        <v>2.83988023550798E-2</v>
      </c>
      <c r="E8" s="26">
        <f>$D$8^2</f>
        <v>8.06491975202886E-4</v>
      </c>
      <c r="F8" s="24">
        <v>5</v>
      </c>
      <c r="G8" s="26">
        <f>Data_Mentah!$AB$7</f>
        <v>0.10938218321509</v>
      </c>
      <c r="H8" s="26">
        <v>8.1012139340186001E-2</v>
      </c>
      <c r="I8" s="26">
        <v>2.9007860659813998E-2</v>
      </c>
      <c r="J8" s="26">
        <f>$I$8^2</f>
        <v>8.4145598005918459E-4</v>
      </c>
    </row>
    <row r="9" spans="1:10" x14ac:dyDescent="0.25">
      <c r="A9" s="24">
        <v>6</v>
      </c>
      <c r="B9" s="25">
        <f>Data_Mentah!$AA$8</f>
        <v>0.19864594738822802</v>
      </c>
      <c r="C9" s="26">
        <v>0.101905871746631</v>
      </c>
      <c r="D9" s="26">
        <v>9.7544128253368598E-2</v>
      </c>
      <c r="E9" s="26">
        <f>$D$9^2</f>
        <v>9.5148569567096216E-3</v>
      </c>
      <c r="F9" s="24">
        <v>6</v>
      </c>
      <c r="G9" s="26">
        <f>Data_Mentah!$AB$8</f>
        <v>0.19945204476852352</v>
      </c>
      <c r="H9" s="26">
        <v>0.10400907736062</v>
      </c>
      <c r="I9" s="26">
        <v>9.8520922639380004E-2</v>
      </c>
      <c r="J9" s="26">
        <f>$I$9^2</f>
        <v>9.7063721977147001E-3</v>
      </c>
    </row>
    <row r="10" spans="1:10" x14ac:dyDescent="0.25">
      <c r="A10" s="24">
        <v>7</v>
      </c>
      <c r="B10" s="25">
        <f>Data_Mentah!$AA$9</f>
        <v>0.1016067329678835</v>
      </c>
      <c r="C10" s="26">
        <v>8.0458325347365495E-2</v>
      </c>
      <c r="D10" s="26">
        <v>2.1651674652634501E-2</v>
      </c>
      <c r="E10" s="26">
        <f>$D$10^2</f>
        <v>4.6879501526353532E-4</v>
      </c>
      <c r="F10" s="24">
        <v>7</v>
      </c>
      <c r="G10" s="26">
        <f>Data_Mentah!$AB$9</f>
        <v>0.10210884909424577</v>
      </c>
      <c r="H10" s="26">
        <v>8.04844189623347E-2</v>
      </c>
      <c r="I10" s="26">
        <v>2.1925581037665301E-2</v>
      </c>
      <c r="J10" s="26">
        <f>$I$10^2</f>
        <v>4.8073110383922821E-4</v>
      </c>
    </row>
    <row r="11" spans="1:10" x14ac:dyDescent="0.25">
      <c r="A11" s="24">
        <v>8</v>
      </c>
      <c r="B11" s="25">
        <f>Data_Mentah!$AA$10</f>
        <v>0.16632693935515591</v>
      </c>
      <c r="C11" s="26">
        <v>9.9693212962568098E-2</v>
      </c>
      <c r="D11" s="26">
        <v>6.9176787037431894E-2</v>
      </c>
      <c r="E11" s="26">
        <f>$D$11^2</f>
        <v>4.7854278648222053E-3</v>
      </c>
      <c r="F11" s="24">
        <v>8</v>
      </c>
      <c r="G11" s="26">
        <f>Data_Mentah!$AB$10</f>
        <v>0.16886806036483942</v>
      </c>
      <c r="H11" s="26">
        <v>0.103009027818754</v>
      </c>
      <c r="I11" s="26">
        <v>7.2370972181245996E-2</v>
      </c>
      <c r="J11" s="26">
        <f>$I$11^2</f>
        <v>5.2375576144586822E-3</v>
      </c>
    </row>
    <row r="12" spans="1:10" x14ac:dyDescent="0.25">
      <c r="A12" s="24">
        <v>9</v>
      </c>
      <c r="B12" s="25">
        <f>Data_Mentah!$AA$11</f>
        <v>0.10089696334643161</v>
      </c>
      <c r="C12" s="26">
        <v>8.04758353563403E-2</v>
      </c>
      <c r="D12" s="26">
        <v>2.0964164643659699E-2</v>
      </c>
      <c r="E12" s="26">
        <f>$D$12^2</f>
        <v>4.3949619920647141E-4</v>
      </c>
      <c r="F12" s="24">
        <v>9</v>
      </c>
      <c r="G12" s="26">
        <f>Data_Mentah!$AB$11</f>
        <v>0.10143750520412474</v>
      </c>
      <c r="H12" s="26">
        <v>8.0451984288841497E-2</v>
      </c>
      <c r="I12" s="26">
        <v>2.1188015711158501E-2</v>
      </c>
      <c r="J12" s="26">
        <f>$I$12^2</f>
        <v>4.4893200977629948E-4</v>
      </c>
    </row>
    <row r="13" spans="1:10" x14ac:dyDescent="0.25">
      <c r="A13" s="24">
        <v>10</v>
      </c>
      <c r="B13" s="25">
        <f>Data_Mentah!$AA$12</f>
        <v>0.10623125568392501</v>
      </c>
      <c r="C13" s="26">
        <v>8.1516106084332296E-2</v>
      </c>
      <c r="D13" s="26">
        <v>2.7213893915667701E-2</v>
      </c>
      <c r="E13" s="26">
        <f>$D$13^2</f>
        <v>7.4059602205321553E-4</v>
      </c>
      <c r="F13" s="24">
        <v>10</v>
      </c>
      <c r="G13" s="26">
        <f>Data_Mentah!$AB$12</f>
        <v>0.10872794474650291</v>
      </c>
      <c r="H13" s="26">
        <v>8.1212360007958395E-2</v>
      </c>
      <c r="I13" s="26">
        <v>3.0997639992041599E-2</v>
      </c>
      <c r="J13" s="26">
        <f>$I$13^2</f>
        <v>9.6085368507621669E-4</v>
      </c>
    </row>
    <row r="14" spans="1:10" x14ac:dyDescent="0.25">
      <c r="A14" s="24">
        <v>11</v>
      </c>
      <c r="B14" s="25">
        <f>Data_Mentah!$AA$13</f>
        <v>0.33421384178525626</v>
      </c>
      <c r="C14" s="26">
        <v>0.54467013741716297</v>
      </c>
      <c r="D14" s="26">
        <v>-0.20035013741716301</v>
      </c>
      <c r="E14" s="26">
        <f>$D$14^2</f>
        <v>4.0140177563076099E-2</v>
      </c>
      <c r="F14" s="24">
        <v>11</v>
      </c>
      <c r="G14" s="26">
        <f>Data_Mentah!$AB$13</f>
        <v>0.34432432256812084</v>
      </c>
      <c r="H14" s="26">
        <v>0.63463689022795999</v>
      </c>
      <c r="I14" s="26">
        <v>-0.27859689022796003</v>
      </c>
      <c r="J14" s="27">
        <f>$I$14^2</f>
        <v>7.7616227244690014E-2</v>
      </c>
    </row>
    <row r="15" spans="1:10" x14ac:dyDescent="0.25">
      <c r="A15" s="24">
        <v>12</v>
      </c>
      <c r="B15" s="25">
        <f>Data_Mentah!$AA$14</f>
        <v>0.45482002438093339</v>
      </c>
      <c r="C15" s="26">
        <v>0.85737374387920295</v>
      </c>
      <c r="D15" s="26">
        <v>-0.380403743879203</v>
      </c>
      <c r="E15" s="26">
        <f>$D$15^2</f>
        <v>0.14470700835731429</v>
      </c>
      <c r="F15" s="24">
        <v>12</v>
      </c>
      <c r="G15" s="26">
        <f>Data_Mentah!$AB$14</f>
        <v>0.47697421469661727</v>
      </c>
      <c r="H15" s="26">
        <v>0.85289758798968096</v>
      </c>
      <c r="I15" s="26">
        <v>-0.38617758798968099</v>
      </c>
      <c r="J15" s="26">
        <f>$I$15^2</f>
        <v>0.14913312946552781</v>
      </c>
    </row>
    <row r="16" spans="1:10" x14ac:dyDescent="0.25">
      <c r="A16" s="24">
        <v>13</v>
      </c>
      <c r="B16" s="25">
        <f>Data_Mentah!$AA$15</f>
        <v>0.14919376980681917</v>
      </c>
      <c r="C16" s="26">
        <v>8.5814259437815205E-2</v>
      </c>
      <c r="D16" s="26">
        <v>6.3915740562184895E-2</v>
      </c>
      <c r="E16" s="26">
        <f>$D$16^2</f>
        <v>4.0852218916125277E-3</v>
      </c>
      <c r="F16" s="24">
        <v>13</v>
      </c>
      <c r="G16" s="26">
        <f>Data_Mentah!$AB$15</f>
        <v>0.14973053582711005</v>
      </c>
      <c r="H16" s="26">
        <v>8.6408837977945893E-2</v>
      </c>
      <c r="I16" s="26">
        <v>6.3471162022054203E-2</v>
      </c>
      <c r="J16" s="26">
        <f>$I$16^2</f>
        <v>4.0285884084298555E-3</v>
      </c>
    </row>
    <row r="17" spans="1:10" x14ac:dyDescent="0.25">
      <c r="A17" s="24">
        <v>14</v>
      </c>
      <c r="B17" s="25">
        <f>Data_Mentah!$AA$16</f>
        <v>0.78489017219552804</v>
      </c>
      <c r="C17" s="26">
        <v>0.70876324502348698</v>
      </c>
      <c r="D17" s="26">
        <v>0.17401675497651301</v>
      </c>
      <c r="E17" s="26">
        <f>$D$17^2</f>
        <v>3.0281831012555764E-2</v>
      </c>
      <c r="F17" s="24">
        <v>14</v>
      </c>
      <c r="G17" s="26">
        <f>Data_Mentah!$AB$16</f>
        <v>0.88277614010587135</v>
      </c>
      <c r="H17" s="26">
        <v>0.78669621166805903</v>
      </c>
      <c r="I17" s="26">
        <v>0.113303788331941</v>
      </c>
      <c r="J17" s="26">
        <f>$I$17^2</f>
        <v>1.283774845036929E-2</v>
      </c>
    </row>
    <row r="18" spans="1:10" x14ac:dyDescent="0.25">
      <c r="A18" s="24">
        <v>15</v>
      </c>
      <c r="B18" s="25">
        <f>Data_Mentah!$AA$17</f>
        <v>0.18051523672228426</v>
      </c>
      <c r="C18" s="26">
        <v>9.9174742501911203E-2</v>
      </c>
      <c r="D18" s="26">
        <v>0.103345257498089</v>
      </c>
      <c r="E18" s="26">
        <f>$D$18^2</f>
        <v>1.068024224734632E-2</v>
      </c>
      <c r="F18" s="24">
        <v>15</v>
      </c>
      <c r="G18" s="26">
        <f>Data_Mentah!$AB$17</f>
        <v>0.20251876234460098</v>
      </c>
      <c r="H18" s="26">
        <v>0.101937717086813</v>
      </c>
      <c r="I18" s="26">
        <v>0.102582282913187</v>
      </c>
      <c r="J18" s="26">
        <f>$I$18^2</f>
        <v>1.0523124767681136E-2</v>
      </c>
    </row>
    <row r="19" spans="1:10" x14ac:dyDescent="0.25">
      <c r="A19" s="24">
        <v>16</v>
      </c>
      <c r="B19" s="25">
        <f>Data_Mentah!$AA$18</f>
        <v>0.17185458969171363</v>
      </c>
      <c r="C19" s="26">
        <v>8.9460172670717195E-2</v>
      </c>
      <c r="D19" s="26">
        <v>9.6469827329282901E-2</v>
      </c>
      <c r="E19" s="26">
        <f>$D$19^2</f>
        <v>9.3064275849416584E-3</v>
      </c>
      <c r="F19" s="24">
        <v>16</v>
      </c>
      <c r="G19" s="26">
        <f>Data_Mentah!$AB$18</f>
        <v>0.18593495079524075</v>
      </c>
      <c r="H19" s="26">
        <v>9.3521439712757795E-2</v>
      </c>
      <c r="I19" s="26">
        <v>9.3178560287242196E-2</v>
      </c>
      <c r="J19" s="26">
        <f>$I$19^2</f>
        <v>8.6822440972032285E-3</v>
      </c>
    </row>
    <row r="20" spans="1:10" x14ac:dyDescent="0.25">
      <c r="A20" s="24">
        <v>17</v>
      </c>
      <c r="B20" s="25">
        <f>Data_Mentah!$AA$19</f>
        <v>0.10619275970445644</v>
      </c>
      <c r="C20" s="26">
        <v>8.1258110933015895E-2</v>
      </c>
      <c r="D20" s="26">
        <v>2.7441889066984099E-2</v>
      </c>
      <c r="E20" s="26">
        <f>$D$20^2</f>
        <v>7.5305727556466149E-4</v>
      </c>
      <c r="F20" s="24">
        <v>17</v>
      </c>
      <c r="G20" s="26">
        <f>Data_Mentah!$AB$19</f>
        <v>0.10869930106834905</v>
      </c>
      <c r="H20" s="26">
        <v>8.0564400249074103E-2</v>
      </c>
      <c r="I20" s="26">
        <v>2.8545599750925899E-2</v>
      </c>
      <c r="J20" s="26">
        <f>$I$20^2</f>
        <v>8.1485126514006074E-4</v>
      </c>
    </row>
    <row r="21" spans="1:10" x14ac:dyDescent="0.25">
      <c r="A21" s="24">
        <v>18</v>
      </c>
      <c r="B21" s="25">
        <f>Data_Mentah!$AA$20</f>
        <v>0.10222863973108662</v>
      </c>
      <c r="C21" s="26">
        <v>8.0542048289017995E-2</v>
      </c>
      <c r="D21" s="26">
        <v>2.1697951710981999E-2</v>
      </c>
      <c r="E21" s="26">
        <f>$D$21^2</f>
        <v>4.7080110845210664E-4</v>
      </c>
      <c r="F21" s="24">
        <v>18</v>
      </c>
      <c r="G21" s="26">
        <f>Data_Mentah!$AB$20</f>
        <v>0.10223742074830117</v>
      </c>
      <c r="H21" s="26">
        <v>8.0579811683201399E-2</v>
      </c>
      <c r="I21" s="26">
        <v>2.1670188316798601E-2</v>
      </c>
      <c r="J21" s="26">
        <f>$I$21^2</f>
        <v>4.6959706168551459E-4</v>
      </c>
    </row>
    <row r="22" spans="1:10" x14ac:dyDescent="0.25">
      <c r="A22" s="24">
        <v>19</v>
      </c>
      <c r="B22" s="25">
        <f>Data_Mentah!$AA$21</f>
        <v>0.15580963404474135</v>
      </c>
      <c r="C22" s="26">
        <v>8.4806699947859499E-2</v>
      </c>
      <c r="D22" s="26">
        <v>6.35733000521405E-2</v>
      </c>
      <c r="E22" s="26">
        <f>$D$22^2</f>
        <v>4.0415644795194876E-3</v>
      </c>
      <c r="F22" s="24">
        <v>19</v>
      </c>
      <c r="G22" s="26">
        <f>Data_Mentah!$AB$21</f>
        <v>0.1483809812914062</v>
      </c>
      <c r="H22" s="26">
        <v>8.4697949732556996E-2</v>
      </c>
      <c r="I22" s="26">
        <v>6.7672050267442996E-2</v>
      </c>
      <c r="J22" s="26">
        <f>$I$22^2</f>
        <v>4.5795063873993319E-3</v>
      </c>
    </row>
    <row r="23" spans="1:10" x14ac:dyDescent="0.25">
      <c r="A23" s="24">
        <v>20</v>
      </c>
      <c r="B23" s="25">
        <f>Data_Mentah!$AA$22</f>
        <v>0.10233706773165185</v>
      </c>
      <c r="C23" s="26">
        <v>8.0467006964033805E-2</v>
      </c>
      <c r="D23" s="26">
        <v>2.24529930359662E-2</v>
      </c>
      <c r="E23" s="26">
        <f>$D$23^2</f>
        <v>5.0413689627314671E-4</v>
      </c>
      <c r="F23" s="24">
        <v>20</v>
      </c>
      <c r="G23" s="26">
        <f>Data_Mentah!$AB$22</f>
        <v>0.10292216447069159</v>
      </c>
      <c r="H23" s="26">
        <v>8.0419900651986301E-2</v>
      </c>
      <c r="I23" s="26">
        <v>2.3070099348013701E-2</v>
      </c>
      <c r="J23" s="26">
        <f>$I$23^2</f>
        <v>5.3222948392722224E-4</v>
      </c>
    </row>
    <row r="24" spans="1:10" x14ac:dyDescent="0.25">
      <c r="A24" s="24">
        <v>21</v>
      </c>
      <c r="B24" s="25">
        <f>Data_Mentah!$AA$23</f>
        <v>0.20570551642600132</v>
      </c>
      <c r="C24" s="26">
        <v>8.6231415238734899E-2</v>
      </c>
      <c r="D24" s="26">
        <v>0.12704858476126499</v>
      </c>
      <c r="E24" s="26">
        <f>$D$24^2</f>
        <v>1.6141342889840333E-2</v>
      </c>
      <c r="F24" s="24">
        <v>21</v>
      </c>
      <c r="G24" s="26">
        <f>Data_Mentah!$AB$23</f>
        <v>0.21327893302913548</v>
      </c>
      <c r="H24" s="26">
        <v>8.5912292163833004E-2</v>
      </c>
      <c r="I24" s="26">
        <v>0.12963770783616699</v>
      </c>
      <c r="J24" s="26">
        <f>$I$24^2</f>
        <v>1.6805935293015391E-2</v>
      </c>
    </row>
    <row r="25" spans="1:10" x14ac:dyDescent="0.25">
      <c r="A25" s="24">
        <v>22</v>
      </c>
      <c r="B25" s="25">
        <f>Data_Mentah!$AA$24</f>
        <v>0.11295928863574582</v>
      </c>
      <c r="C25" s="26">
        <v>8.1806641871730701E-2</v>
      </c>
      <c r="D25" s="26">
        <v>2.94733581282693E-2</v>
      </c>
      <c r="E25" s="26">
        <f>$D$25^2</f>
        <v>8.6867883935721796E-4</v>
      </c>
      <c r="F25" s="24">
        <v>22</v>
      </c>
      <c r="G25" s="26">
        <f>Data_Mentah!$AB$24</f>
        <v>0.11127682817540407</v>
      </c>
      <c r="H25" s="26">
        <v>8.2106454790571298E-2</v>
      </c>
      <c r="I25" s="26">
        <v>2.93935452094287E-2</v>
      </c>
      <c r="J25" s="26">
        <f>$I$25^2</f>
        <v>8.6398049997872886E-4</v>
      </c>
    </row>
    <row r="26" spans="1:10" x14ac:dyDescent="0.25">
      <c r="A26" s="24">
        <v>23</v>
      </c>
      <c r="B26" s="25">
        <f>Data_Mentah!$AA$25</f>
        <v>0.11823160455373893</v>
      </c>
      <c r="C26" s="26">
        <v>8.1556111717113203E-2</v>
      </c>
      <c r="D26" s="26">
        <v>3.75838882828868E-2</v>
      </c>
      <c r="E26" s="26">
        <f>$D$26^2</f>
        <v>1.4125486584605157E-3</v>
      </c>
      <c r="F26" s="24">
        <v>23</v>
      </c>
      <c r="G26" s="26">
        <f>Data_Mentah!$AB$25</f>
        <v>0.11913645325362922</v>
      </c>
      <c r="H26" s="26">
        <v>8.1656673915178696E-2</v>
      </c>
      <c r="I26" s="26">
        <v>3.7543326084821298E-2</v>
      </c>
      <c r="J26" s="26">
        <f>$I$26^2</f>
        <v>1.4095013335112233E-3</v>
      </c>
    </row>
    <row r="27" spans="1:10" x14ac:dyDescent="0.25">
      <c r="A27" s="24">
        <v>24</v>
      </c>
      <c r="B27" s="25">
        <f>Data_Mentah!$AA$26</f>
        <v>0.11284950835852955</v>
      </c>
      <c r="C27" s="26">
        <v>8.1183153757456702E-2</v>
      </c>
      <c r="D27" s="26">
        <v>3.5436846242543403E-2</v>
      </c>
      <c r="E27" s="26">
        <f>$D$27^2</f>
        <v>1.2557700716176626E-3</v>
      </c>
      <c r="F27" s="24">
        <v>24</v>
      </c>
      <c r="G27" s="26">
        <f>Data_Mentah!$AB$26</f>
        <v>0.116624239352616</v>
      </c>
      <c r="H27" s="26">
        <v>8.1028231906420695E-2</v>
      </c>
      <c r="I27" s="26">
        <v>5.2281768093579303E-2</v>
      </c>
      <c r="J27" s="26">
        <f>$I$27^2</f>
        <v>2.7333832749908069E-3</v>
      </c>
    </row>
    <row r="28" spans="1:10" x14ac:dyDescent="0.25">
      <c r="A28" s="24">
        <v>25</v>
      </c>
      <c r="B28" s="25">
        <f>Data_Mentah!$AA$27</f>
        <v>0.25675619038114644</v>
      </c>
      <c r="C28" s="26">
        <v>0.10591872481570801</v>
      </c>
      <c r="D28" s="26">
        <v>0.15291127518429201</v>
      </c>
      <c r="E28" s="26">
        <f>$D$28^2</f>
        <v>2.3381858078486278E-2</v>
      </c>
      <c r="F28" s="24">
        <v>25</v>
      </c>
      <c r="G28" s="26">
        <f>Data_Mentah!$AB$27</f>
        <v>0.25883427079107241</v>
      </c>
      <c r="H28" s="26">
        <v>0.119904754706617</v>
      </c>
      <c r="I28" s="26">
        <v>0.146875245293383</v>
      </c>
      <c r="J28" s="26">
        <f>$I$28^2</f>
        <v>2.1572337679991425E-2</v>
      </c>
    </row>
    <row r="29" spans="1:10" x14ac:dyDescent="0.25">
      <c r="A29" s="24">
        <v>26</v>
      </c>
      <c r="B29" s="25">
        <f>Data_Mentah!$AA$28</f>
        <v>0.10255006008520792</v>
      </c>
      <c r="C29" s="26">
        <v>8.0592556637585105E-2</v>
      </c>
      <c r="D29" s="26">
        <v>2.3177443362414899E-2</v>
      </c>
      <c r="E29" s="26">
        <f>$D$29^2</f>
        <v>5.3719388081795042E-4</v>
      </c>
      <c r="F29" s="24">
        <v>26</v>
      </c>
      <c r="G29" s="26">
        <f>Data_Mentah!$AB$28</f>
        <v>0.10376777642845253</v>
      </c>
      <c r="H29" s="26">
        <v>8.0564277952632601E-2</v>
      </c>
      <c r="I29" s="26">
        <v>2.4235722047367399E-2</v>
      </c>
      <c r="J29" s="26">
        <f>$I$29^2</f>
        <v>5.873702231572502E-4</v>
      </c>
    </row>
    <row r="30" spans="1:10" x14ac:dyDescent="0.25">
      <c r="A30" s="24">
        <v>27</v>
      </c>
      <c r="B30" s="25">
        <f>Data_Mentah!$AA$29</f>
        <v>0.10484071135986367</v>
      </c>
      <c r="C30" s="26">
        <v>8.0615164173544099E-2</v>
      </c>
      <c r="D30" s="26">
        <v>2.41448358264559E-2</v>
      </c>
      <c r="E30" s="26">
        <f>$D$30^2</f>
        <v>5.8297309708650841E-4</v>
      </c>
      <c r="F30" s="24">
        <v>27</v>
      </c>
      <c r="G30" s="26">
        <f>Data_Mentah!$AB$29</f>
        <v>0.10476410576568396</v>
      </c>
      <c r="H30" s="26">
        <v>8.0652861283750696E-2</v>
      </c>
      <c r="I30" s="26">
        <v>2.4137138716249298E-2</v>
      </c>
      <c r="J30" s="26">
        <f>$I$30^2</f>
        <v>5.8260146540746081E-4</v>
      </c>
    </row>
    <row r="31" spans="1:10" x14ac:dyDescent="0.25">
      <c r="A31" s="24">
        <v>28</v>
      </c>
      <c r="B31" s="25">
        <f>Data_Mentah!$AA$30</f>
        <v>0.10181686270982762</v>
      </c>
      <c r="C31" s="26">
        <v>8.0435664985194305E-2</v>
      </c>
      <c r="D31" s="26">
        <v>2.15243350148057E-2</v>
      </c>
      <c r="E31" s="26">
        <f>$D$31^2</f>
        <v>4.6329699782959069E-4</v>
      </c>
      <c r="F31" s="24">
        <v>28</v>
      </c>
      <c r="G31" s="26">
        <f>Data_Mentah!$AB$30</f>
        <v>0.10195953667752959</v>
      </c>
      <c r="H31" s="26">
        <v>8.0489962315089994E-2</v>
      </c>
      <c r="I31" s="26">
        <v>2.1610037684909999E-2</v>
      </c>
      <c r="J31" s="26">
        <f>$I$31^2</f>
        <v>4.6699372874323028E-4</v>
      </c>
    </row>
    <row r="32" spans="1:10" x14ac:dyDescent="0.25">
      <c r="A32" s="24">
        <v>29</v>
      </c>
      <c r="B32" s="25">
        <f>Data_Mentah!$AA$31</f>
        <v>0.1</v>
      </c>
      <c r="C32" s="26">
        <v>8.0447433964284207E-2</v>
      </c>
      <c r="D32" s="26">
        <v>1.96825660357158E-2</v>
      </c>
      <c r="E32" s="26">
        <f>$D$32^2</f>
        <v>3.8740340575031321E-4</v>
      </c>
      <c r="F32" s="24">
        <v>29</v>
      </c>
      <c r="G32" s="26">
        <f>Data_Mentah!$AB$31</f>
        <v>0.10012830822353898</v>
      </c>
      <c r="H32" s="26">
        <v>8.0453422651771703E-2</v>
      </c>
      <c r="I32" s="26">
        <v>1.97065773482283E-2</v>
      </c>
      <c r="J32" s="26">
        <f>$I$32^2</f>
        <v>3.8834919078170474E-4</v>
      </c>
    </row>
    <row r="33" spans="1:10" x14ac:dyDescent="0.25">
      <c r="A33" s="24">
        <v>30</v>
      </c>
      <c r="B33" s="25">
        <f>Data_Mentah!$AA$32</f>
        <v>0.10006424192194163</v>
      </c>
      <c r="C33" s="26">
        <v>8.1297474459221697E-2</v>
      </c>
      <c r="D33" s="26">
        <v>1.8852525540778299E-2</v>
      </c>
      <c r="E33" s="26">
        <f>$D$33^2</f>
        <v>3.5541771926569812E-4</v>
      </c>
      <c r="F33" s="24">
        <v>30</v>
      </c>
      <c r="G33" s="26">
        <f>Data_Mentah!$AB$32</f>
        <v>0.10014978659164576</v>
      </c>
      <c r="H33" s="26">
        <v>8.1385865632247201E-2</v>
      </c>
      <c r="I33" s="26">
        <v>1.8924134367752799E-2</v>
      </c>
      <c r="J33" s="26">
        <f>$I$33^2</f>
        <v>3.5812286156876262E-4</v>
      </c>
    </row>
    <row r="34" spans="1:10" x14ac:dyDescent="0.25">
      <c r="A34" s="24">
        <v>31</v>
      </c>
      <c r="B34" s="25">
        <f>Data_Mentah!$AA$33</f>
        <v>0.10147847743044781</v>
      </c>
      <c r="C34" s="26">
        <v>8.0524841850353093E-2</v>
      </c>
      <c r="D34" s="26">
        <v>2.1025158149646901E-2</v>
      </c>
      <c r="E34" s="26">
        <f>$D$34^2</f>
        <v>4.4205727521766348E-4</v>
      </c>
      <c r="F34" s="24">
        <v>31</v>
      </c>
      <c r="G34" s="26">
        <f>Data_Mentah!$AB$33</f>
        <v>0.10155241359539431</v>
      </c>
      <c r="H34" s="26">
        <v>8.0456119742525395E-2</v>
      </c>
      <c r="I34" s="26">
        <v>2.1153880257474701E-2</v>
      </c>
      <c r="J34" s="26">
        <f>$I$34^2</f>
        <v>4.4748664994757794E-4</v>
      </c>
    </row>
    <row r="35" spans="1:10" x14ac:dyDescent="0.25">
      <c r="A35" s="24">
        <v>32</v>
      </c>
      <c r="B35" s="25">
        <f>Data_Mentah!$AA$34</f>
        <v>0.10463230269729359</v>
      </c>
      <c r="C35" s="26">
        <v>8.0453037658717003E-2</v>
      </c>
      <c r="D35" s="26">
        <v>2.6836962341283001E-2</v>
      </c>
      <c r="E35" s="26">
        <f>$D$35^2</f>
        <v>7.2022254770744197E-4</v>
      </c>
      <c r="F35" s="24">
        <v>32</v>
      </c>
      <c r="G35" s="26">
        <f>Data_Mentah!$AB$34</f>
        <v>0.10728517093204945</v>
      </c>
      <c r="H35" s="26">
        <v>8.0548020541273205E-2</v>
      </c>
      <c r="I35" s="26">
        <v>2.76519794587268E-2</v>
      </c>
      <c r="J35" s="26">
        <f>$I$35^2</f>
        <v>7.6463196798584891E-4</v>
      </c>
    </row>
    <row r="36" spans="1:10" x14ac:dyDescent="0.25">
      <c r="F36" s="43" t="s">
        <v>58</v>
      </c>
      <c r="G36" s="43"/>
      <c r="H36" s="43"/>
      <c r="I36" s="43"/>
      <c r="J36" s="26">
        <f>SUM(J4:J35)</f>
        <v>0.35184083784922171</v>
      </c>
    </row>
    <row r="37" spans="1:10" x14ac:dyDescent="0.25">
      <c r="F37" s="43" t="s">
        <v>57</v>
      </c>
      <c r="G37" s="43"/>
      <c r="H37" s="43"/>
      <c r="I37" s="43"/>
      <c r="J37" s="26">
        <f>J36/32</f>
        <v>1.0995026182788178E-2</v>
      </c>
    </row>
    <row r="38" spans="1:10" x14ac:dyDescent="0.25">
      <c r="F38" s="42" t="s">
        <v>105</v>
      </c>
      <c r="G38" s="42"/>
      <c r="H38" s="42"/>
      <c r="I38" s="42"/>
      <c r="J38" s="34">
        <f>(32-1)/32</f>
        <v>0.96875</v>
      </c>
    </row>
  </sheetData>
  <mergeCells count="5">
    <mergeCell ref="F38:I38"/>
    <mergeCell ref="A2:E2"/>
    <mergeCell ref="F2:J2"/>
    <mergeCell ref="F36:I36"/>
    <mergeCell ref="F37:I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opLeftCell="A15" workbookViewId="0">
      <selection activeCell="L33" sqref="L33"/>
    </sheetView>
  </sheetViews>
  <sheetFormatPr defaultRowHeight="15" x14ac:dyDescent="0.25"/>
  <cols>
    <col min="1" max="1" width="4.7109375" customWidth="1"/>
    <col min="6" max="6" width="5" customWidth="1"/>
  </cols>
  <sheetData>
    <row r="2" spans="1:10" x14ac:dyDescent="0.25">
      <c r="A2" s="42" t="s">
        <v>99</v>
      </c>
      <c r="B2" s="42"/>
      <c r="C2" s="42"/>
      <c r="D2" s="42"/>
      <c r="E2" s="42"/>
      <c r="F2" s="42" t="s">
        <v>104</v>
      </c>
      <c r="G2" s="42"/>
      <c r="H2" s="42"/>
      <c r="I2" s="42"/>
      <c r="J2" s="42"/>
    </row>
    <row r="3" spans="1:10" x14ac:dyDescent="0.25">
      <c r="A3" s="23" t="s">
        <v>64</v>
      </c>
      <c r="B3" s="23" t="s">
        <v>43</v>
      </c>
      <c r="C3" s="23" t="s">
        <v>60</v>
      </c>
      <c r="D3" s="23" t="s">
        <v>101</v>
      </c>
      <c r="E3" s="23" t="s">
        <v>62</v>
      </c>
      <c r="F3" s="23" t="s">
        <v>64</v>
      </c>
      <c r="G3" s="23" t="s">
        <v>43</v>
      </c>
      <c r="H3" s="23" t="s">
        <v>60</v>
      </c>
      <c r="I3" s="23" t="s">
        <v>101</v>
      </c>
      <c r="J3" s="23" t="s">
        <v>62</v>
      </c>
    </row>
    <row r="4" spans="1:10" x14ac:dyDescent="0.25">
      <c r="A4" s="24">
        <v>1</v>
      </c>
      <c r="B4" s="30">
        <f>Data_Mentah!$AA$3</f>
        <v>0.10528288826271943</v>
      </c>
      <c r="C4" s="24">
        <v>0.172409696173486</v>
      </c>
      <c r="D4" s="24">
        <v>-6.6009696173485705E-2</v>
      </c>
      <c r="E4" s="24">
        <f>$D$4^2</f>
        <v>4.3572799889158931E-3</v>
      </c>
      <c r="F4" s="24">
        <v>1</v>
      </c>
      <c r="G4" s="24">
        <f>Data_Mentah!$AB$3</f>
        <v>0.1063954958299059</v>
      </c>
      <c r="H4" s="24">
        <v>0.176499928825368</v>
      </c>
      <c r="I4" s="24">
        <v>-6.9649928825368093E-2</v>
      </c>
      <c r="J4" s="24">
        <f>$I$4^2</f>
        <v>4.8511125853788412E-3</v>
      </c>
    </row>
    <row r="5" spans="1:10" x14ac:dyDescent="0.25">
      <c r="A5" s="24">
        <v>2</v>
      </c>
      <c r="B5" s="30">
        <f>Data_Mentah!$AA$4</f>
        <v>0.33916972496690601</v>
      </c>
      <c r="C5" s="24">
        <v>0.299104122203456</v>
      </c>
      <c r="D5" s="24">
        <v>4.9245877796543998E-2</v>
      </c>
      <c r="E5" s="24">
        <f>$D$5^2</f>
        <v>2.4251564799521452E-3</v>
      </c>
      <c r="F5" s="24">
        <v>2</v>
      </c>
      <c r="G5" s="24">
        <f>Data_Mentah!$AB$4</f>
        <v>0.34834748610124128</v>
      </c>
      <c r="H5" s="24">
        <v>0.29630430988779599</v>
      </c>
      <c r="I5" s="24">
        <v>5.3155690112204203E-2</v>
      </c>
      <c r="J5" s="24">
        <f>$I$5^2</f>
        <v>2.8255273913046835E-3</v>
      </c>
    </row>
    <row r="6" spans="1:10" x14ac:dyDescent="0.25">
      <c r="A6" s="24">
        <v>3</v>
      </c>
      <c r="B6" s="30">
        <f>Data_Mentah!$AA$5</f>
        <v>0.21410821229487736</v>
      </c>
      <c r="C6" s="24">
        <v>0.369889606836804</v>
      </c>
      <c r="D6" s="24">
        <v>-0.157189606836804</v>
      </c>
      <c r="E6" s="24">
        <f>$D$6^2</f>
        <v>2.4708572497509018E-2</v>
      </c>
      <c r="F6" s="24">
        <v>3</v>
      </c>
      <c r="G6" s="24">
        <f>Data_Mentah!$AB$5</f>
        <v>0.21270324954054975</v>
      </c>
      <c r="H6" s="24">
        <v>0.39594132735695398</v>
      </c>
      <c r="I6" s="24">
        <v>-0.182461327356954</v>
      </c>
      <c r="J6" s="24">
        <f>$I$6^2</f>
        <v>3.3292135980861531E-2</v>
      </c>
    </row>
    <row r="7" spans="1:10" x14ac:dyDescent="0.25">
      <c r="A7" s="24">
        <v>4</v>
      </c>
      <c r="B7" s="30">
        <f>Data_Mentah!$AA$6</f>
        <v>0.10160603048650634</v>
      </c>
      <c r="C7" s="24">
        <v>0.171103355222534</v>
      </c>
      <c r="D7" s="24">
        <v>-6.7023355222533706E-2</v>
      </c>
      <c r="E7" s="24">
        <f>$D$7^2</f>
        <v>4.4921301452859365E-3</v>
      </c>
      <c r="F7" s="24">
        <v>4</v>
      </c>
      <c r="G7" s="24">
        <f>Data_Mentah!$AB$6</f>
        <v>0.10408153973556275</v>
      </c>
      <c r="H7" s="24">
        <v>0.17341647406307301</v>
      </c>
      <c r="I7" s="24">
        <v>-6.9246474063073105E-2</v>
      </c>
      <c r="J7" s="24">
        <f>$I$7^2</f>
        <v>4.7950741701678562E-3</v>
      </c>
    </row>
    <row r="8" spans="1:10" x14ac:dyDescent="0.25">
      <c r="A8" s="24">
        <v>5</v>
      </c>
      <c r="B8" s="30">
        <f>Data_Mentah!$AA$7</f>
        <v>0.10844031374662319</v>
      </c>
      <c r="C8" s="24">
        <v>0.172960388805876</v>
      </c>
      <c r="D8" s="24">
        <v>-6.3580388805876201E-2</v>
      </c>
      <c r="E8" s="24">
        <f>$D$8^2</f>
        <v>4.0424658407063876E-3</v>
      </c>
      <c r="F8" s="24">
        <v>5</v>
      </c>
      <c r="G8" s="24">
        <f>Data_Mentah!$AB$7</f>
        <v>0.10938218321509</v>
      </c>
      <c r="H8" s="24">
        <v>0.175002867680595</v>
      </c>
      <c r="I8" s="24">
        <v>-6.4982867680594802E-2</v>
      </c>
      <c r="J8" s="24">
        <f>$I$8^2</f>
        <v>4.2227730919936922E-3</v>
      </c>
    </row>
    <row r="9" spans="1:10" x14ac:dyDescent="0.25">
      <c r="A9" s="24">
        <v>6</v>
      </c>
      <c r="B9" s="30">
        <f>Data_Mentah!$AA$8</f>
        <v>0.19864594738822802</v>
      </c>
      <c r="C9" s="24">
        <v>0.32318929963196402</v>
      </c>
      <c r="D9" s="24">
        <v>-0.12373929963196401</v>
      </c>
      <c r="E9" s="24">
        <f>$D$9^2</f>
        <v>1.5311414273408968E-2</v>
      </c>
      <c r="F9" s="24">
        <v>6</v>
      </c>
      <c r="G9" s="24">
        <f>Data_Mentah!$AB$8</f>
        <v>0.19945204476852352</v>
      </c>
      <c r="H9" s="24">
        <v>0.31668795481810003</v>
      </c>
      <c r="I9" s="24">
        <v>-0.1141579548181</v>
      </c>
      <c r="J9" s="24">
        <f>$I$9^2</f>
        <v>1.303203864825136E-2</v>
      </c>
    </row>
    <row r="10" spans="1:10" x14ac:dyDescent="0.25">
      <c r="A10" s="24">
        <v>7</v>
      </c>
      <c r="B10" s="30">
        <f>Data_Mentah!$AA$9</f>
        <v>0.1016067329678835</v>
      </c>
      <c r="C10" s="24">
        <v>0.17043123763817999</v>
      </c>
      <c r="D10" s="24">
        <v>-6.8321237638180196E-2</v>
      </c>
      <c r="E10" s="24">
        <f>$D$10^2</f>
        <v>4.6677915124126905E-3</v>
      </c>
      <c r="F10" s="24">
        <v>7</v>
      </c>
      <c r="G10" s="24">
        <f>Data_Mentah!$AB$9</f>
        <v>0.10210884909424577</v>
      </c>
      <c r="H10" s="24">
        <v>0.170599996284797</v>
      </c>
      <c r="I10" s="24">
        <v>-6.8189996284796606E-2</v>
      </c>
      <c r="J10" s="24">
        <f>$I$10^2</f>
        <v>4.6498755933205745E-3</v>
      </c>
    </row>
    <row r="11" spans="1:10" x14ac:dyDescent="0.25">
      <c r="A11" s="24">
        <v>8</v>
      </c>
      <c r="B11" s="30">
        <f>Data_Mentah!$AA$10</f>
        <v>0.16632693935515591</v>
      </c>
      <c r="C11" s="24">
        <v>0.22636676928206301</v>
      </c>
      <c r="D11" s="24">
        <v>-5.7496769282063202E-2</v>
      </c>
      <c r="E11" s="24">
        <f>$D$11^2</f>
        <v>3.3058784778748065E-3</v>
      </c>
      <c r="F11" s="24">
        <v>8</v>
      </c>
      <c r="G11" s="24">
        <f>Data_Mentah!$AB$10</f>
        <v>0.16886806036483942</v>
      </c>
      <c r="H11" s="24">
        <v>0.34981583132452099</v>
      </c>
      <c r="I11" s="24">
        <v>-0.17443583132452101</v>
      </c>
      <c r="J11" s="24">
        <f>$I$11^2</f>
        <v>3.0427859249876746E-2</v>
      </c>
    </row>
    <row r="12" spans="1:10" x14ac:dyDescent="0.25">
      <c r="A12" s="24">
        <v>9</v>
      </c>
      <c r="B12" s="30">
        <f>Data_Mentah!$AA$11</f>
        <v>0.10089696334643161</v>
      </c>
      <c r="C12" s="24">
        <v>0.169609342001069</v>
      </c>
      <c r="D12" s="24">
        <v>-6.8169342001068695E-2</v>
      </c>
      <c r="E12" s="24">
        <f>$D$12^2</f>
        <v>4.6470591888586685E-3</v>
      </c>
      <c r="F12" s="24">
        <v>9</v>
      </c>
      <c r="G12" s="24">
        <f>Data_Mentah!$AB$11</f>
        <v>0.10143750520412474</v>
      </c>
      <c r="H12" s="24">
        <v>0.16969988703218999</v>
      </c>
      <c r="I12" s="24">
        <v>-6.8059887032189806E-2</v>
      </c>
      <c r="J12" s="24">
        <f>$I$12^2</f>
        <v>4.6321482228344384E-3</v>
      </c>
    </row>
    <row r="13" spans="1:10" x14ac:dyDescent="0.25">
      <c r="A13" s="24">
        <v>10</v>
      </c>
      <c r="B13" s="30">
        <f>Data_Mentah!$AA$12</f>
        <v>0.10623125568392501</v>
      </c>
      <c r="C13" s="24">
        <v>0.19214054840466199</v>
      </c>
      <c r="D13" s="24">
        <v>-8.3410548404662194E-2</v>
      </c>
      <c r="E13" s="24">
        <f>$D$13^2</f>
        <v>6.9573195851664951E-3</v>
      </c>
      <c r="F13" s="24">
        <v>10</v>
      </c>
      <c r="G13" s="24">
        <f>Data_Mentah!$AB$12</f>
        <v>0.10872794474650291</v>
      </c>
      <c r="H13" s="24">
        <v>0.18898197127122501</v>
      </c>
      <c r="I13" s="24">
        <v>-7.6771971271224995E-2</v>
      </c>
      <c r="J13" s="24">
        <f>$I$13^2</f>
        <v>5.8939355728697962E-3</v>
      </c>
    </row>
    <row r="14" spans="1:10" x14ac:dyDescent="0.25">
      <c r="A14" s="24">
        <v>11</v>
      </c>
      <c r="B14" s="30">
        <f>Data_Mentah!$AA$13</f>
        <v>0.33421384178525626</v>
      </c>
      <c r="C14" s="24">
        <v>0.388349586455492</v>
      </c>
      <c r="D14" s="24">
        <v>-4.4029586455491598E-2</v>
      </c>
      <c r="E14" s="24">
        <f>$D$14^2</f>
        <v>1.9386044834416092E-3</v>
      </c>
      <c r="F14" s="24">
        <v>11</v>
      </c>
      <c r="G14" s="24">
        <f>Data_Mentah!$AB$13</f>
        <v>0.34432432256812084</v>
      </c>
      <c r="H14" s="24">
        <v>0.39577511656116299</v>
      </c>
      <c r="I14" s="24">
        <v>-3.9735116561162701E-2</v>
      </c>
      <c r="J14" s="24">
        <f>$I$14^2</f>
        <v>1.5788794881291864E-3</v>
      </c>
    </row>
    <row r="15" spans="1:10" x14ac:dyDescent="0.25">
      <c r="A15" s="24">
        <v>12</v>
      </c>
      <c r="B15" s="30">
        <f>Data_Mentah!$AA$14</f>
        <v>0.45482002438093339</v>
      </c>
      <c r="C15" s="24">
        <v>0.30136806093409102</v>
      </c>
      <c r="D15" s="24">
        <v>0.17560193906590901</v>
      </c>
      <c r="E15" s="24">
        <f>$D$15^2</f>
        <v>3.0836041003707224E-2</v>
      </c>
      <c r="F15" s="24">
        <v>12</v>
      </c>
      <c r="G15" s="24">
        <f>Data_Mentah!$AB$14</f>
        <v>0.47697421469661727</v>
      </c>
      <c r="H15" s="24">
        <v>0.27942912967580102</v>
      </c>
      <c r="I15" s="24">
        <v>0.187290870324199</v>
      </c>
      <c r="J15" s="24">
        <f>$I$15^2</f>
        <v>3.5077870106795923E-2</v>
      </c>
    </row>
    <row r="16" spans="1:10" x14ac:dyDescent="0.25">
      <c r="A16" s="24">
        <v>13</v>
      </c>
      <c r="B16" s="30">
        <f>Data_Mentah!$AA$15</f>
        <v>0.14919376980681917</v>
      </c>
      <c r="C16" s="24">
        <v>0.231352098592988</v>
      </c>
      <c r="D16" s="24">
        <v>-8.1622098592987705E-2</v>
      </c>
      <c r="E16" s="24">
        <f>$D$16^2</f>
        <v>6.662166978723405E-3</v>
      </c>
      <c r="F16" s="24">
        <v>13</v>
      </c>
      <c r="G16" s="24">
        <f>Data_Mentah!$AB$15</f>
        <v>0.14973053582711005</v>
      </c>
      <c r="H16" s="24">
        <v>0.23988325695189899</v>
      </c>
      <c r="I16" s="24">
        <v>-9.0003256951899299E-2</v>
      </c>
      <c r="J16" s="24">
        <f>$I$16^2</f>
        <v>8.1005862619496095E-3</v>
      </c>
    </row>
    <row r="17" spans="1:10" x14ac:dyDescent="0.25">
      <c r="A17" s="24">
        <v>14</v>
      </c>
      <c r="B17" s="30">
        <f>Data_Mentah!$AA$16</f>
        <v>0.78489017219552804</v>
      </c>
      <c r="C17" s="24">
        <v>0.55187457772091397</v>
      </c>
      <c r="D17" s="24">
        <v>0.33090542227908598</v>
      </c>
      <c r="E17" s="24">
        <f>$D$17^2</f>
        <v>0.10949839849370022</v>
      </c>
      <c r="F17" s="24">
        <v>14</v>
      </c>
      <c r="G17" s="24">
        <f>Data_Mentah!$AB$16</f>
        <v>0.88277614010587135</v>
      </c>
      <c r="H17" s="24">
        <v>0.63400926592589102</v>
      </c>
      <c r="I17" s="24">
        <v>0.265990734074109</v>
      </c>
      <c r="J17" s="31">
        <f>$I$17^2</f>
        <v>7.0751070613283368E-2</v>
      </c>
    </row>
    <row r="18" spans="1:10" x14ac:dyDescent="0.25">
      <c r="A18" s="24">
        <v>15</v>
      </c>
      <c r="B18" s="30">
        <f>Data_Mentah!$AA$17</f>
        <v>0.18051523672228426</v>
      </c>
      <c r="C18" s="24">
        <v>0.34827594422070401</v>
      </c>
      <c r="D18" s="24">
        <v>-0.14575594422070401</v>
      </c>
      <c r="E18" s="24">
        <f>$D$18^2</f>
        <v>2.1244795275668978E-2</v>
      </c>
      <c r="F18" s="24">
        <v>15</v>
      </c>
      <c r="G18" s="24">
        <f>Data_Mentah!$AB$17</f>
        <v>0.20251876234460098</v>
      </c>
      <c r="H18" s="24">
        <v>0.448020768635012</v>
      </c>
      <c r="I18" s="24">
        <v>-0.24350076863501199</v>
      </c>
      <c r="J18" s="31">
        <f>$I$18^2</f>
        <v>5.929262432584164E-2</v>
      </c>
    </row>
    <row r="19" spans="1:10" x14ac:dyDescent="0.25">
      <c r="A19" s="24">
        <v>16</v>
      </c>
      <c r="B19" s="30">
        <f>Data_Mentah!$AA$18</f>
        <v>0.17185458969171363</v>
      </c>
      <c r="C19" s="24">
        <v>0.23342073962683099</v>
      </c>
      <c r="D19" s="24">
        <v>-4.7490739626831202E-2</v>
      </c>
      <c r="E19" s="24">
        <f>$D$19^2</f>
        <v>2.2553703503034755E-3</v>
      </c>
      <c r="F19" s="24">
        <v>16</v>
      </c>
      <c r="G19" s="24">
        <f>Data_Mentah!$AB$18</f>
        <v>0.18593495079524075</v>
      </c>
      <c r="H19" s="24">
        <v>0.34072958541899301</v>
      </c>
      <c r="I19" s="24">
        <v>-0.154029585418993</v>
      </c>
      <c r="J19" s="24">
        <f>$I$19^2</f>
        <v>2.3725113184346863E-2</v>
      </c>
    </row>
    <row r="20" spans="1:10" x14ac:dyDescent="0.25">
      <c r="A20" s="24">
        <v>17</v>
      </c>
      <c r="B20" s="30">
        <f>Data_Mentah!$AA$19</f>
        <v>0.10619275970445644</v>
      </c>
      <c r="C20" s="24">
        <v>0.19530380113578999</v>
      </c>
      <c r="D20" s="24">
        <v>-8.6603801135789804E-2</v>
      </c>
      <c r="E20" s="24">
        <f>$D$20^2</f>
        <v>7.500218371167427E-3</v>
      </c>
      <c r="F20" s="24">
        <v>17</v>
      </c>
      <c r="G20" s="24">
        <f>Data_Mentah!$AB$19</f>
        <v>0.10869930106834905</v>
      </c>
      <c r="H20" s="24">
        <v>0.17188482273695699</v>
      </c>
      <c r="I20" s="24">
        <v>-6.2774822736956906E-2</v>
      </c>
      <c r="J20" s="24">
        <f>$I$20^2</f>
        <v>3.9406783696563615E-3</v>
      </c>
    </row>
    <row r="21" spans="1:10" x14ac:dyDescent="0.25">
      <c r="A21" s="24">
        <v>18</v>
      </c>
      <c r="B21" s="30">
        <f>Data_Mentah!$AA$20</f>
        <v>0.10222863973108662</v>
      </c>
      <c r="C21" s="24">
        <v>0.17011678822509799</v>
      </c>
      <c r="D21" s="24">
        <v>-6.7876788225098197E-2</v>
      </c>
      <c r="E21" s="24">
        <f>$D$21^2</f>
        <v>4.6072583797548295E-3</v>
      </c>
      <c r="F21" s="24">
        <v>18</v>
      </c>
      <c r="G21" s="24">
        <f>Data_Mentah!$AB$20</f>
        <v>0.10223742074830117</v>
      </c>
      <c r="H21" s="24">
        <v>0.17148628596298801</v>
      </c>
      <c r="I21" s="24">
        <v>-6.9236285962988503E-2</v>
      </c>
      <c r="J21" s="24">
        <f>$I$21^2</f>
        <v>4.7936632939487188E-3</v>
      </c>
    </row>
    <row r="22" spans="1:10" x14ac:dyDescent="0.25">
      <c r="A22" s="24">
        <v>19</v>
      </c>
      <c r="B22" s="30">
        <f>Data_Mentah!$AA$21</f>
        <v>0.15580963404474135</v>
      </c>
      <c r="C22" s="24">
        <v>0.17255266413589601</v>
      </c>
      <c r="D22" s="24">
        <v>-2.4172664135895701E-2</v>
      </c>
      <c r="E22" s="24">
        <f>$D$22^2</f>
        <v>5.8431769142681825E-4</v>
      </c>
      <c r="F22" s="24">
        <v>19</v>
      </c>
      <c r="G22" s="24">
        <f>Data_Mentah!$AB$21</f>
        <v>0.1483809812914062</v>
      </c>
      <c r="H22" s="24">
        <v>0.17200718251786401</v>
      </c>
      <c r="I22" s="24">
        <v>-1.9637182517864001E-2</v>
      </c>
      <c r="J22" s="24">
        <f>$I$22^2</f>
        <v>3.8561893723990353E-4</v>
      </c>
    </row>
    <row r="23" spans="1:10" x14ac:dyDescent="0.25">
      <c r="A23" s="24">
        <v>20</v>
      </c>
      <c r="B23" s="30">
        <f>Data_Mentah!$AA$22</f>
        <v>0.10233706773165185</v>
      </c>
      <c r="C23" s="24">
        <v>0.17044397982079901</v>
      </c>
      <c r="D23" s="24">
        <v>-6.7523979820798996E-2</v>
      </c>
      <c r="E23" s="24">
        <f>$D$23^2</f>
        <v>4.5594878508396696E-3</v>
      </c>
      <c r="F23" s="24">
        <v>20</v>
      </c>
      <c r="G23" s="24">
        <f>Data_Mentah!$AB$22</f>
        <v>0.10292216447069159</v>
      </c>
      <c r="H23" s="24">
        <v>0.16874269194768499</v>
      </c>
      <c r="I23" s="24">
        <v>-6.5252691947684696E-2</v>
      </c>
      <c r="J23" s="24">
        <f>$I$23^2</f>
        <v>4.257913806419435E-3</v>
      </c>
    </row>
    <row r="24" spans="1:10" x14ac:dyDescent="0.25">
      <c r="A24" s="24">
        <v>21</v>
      </c>
      <c r="B24" s="30">
        <f>Data_Mentah!$AA$23</f>
        <v>0.20570551642600132</v>
      </c>
      <c r="C24" s="24">
        <v>0.273132280146893</v>
      </c>
      <c r="D24" s="24">
        <v>-5.9852280146892901E-2</v>
      </c>
      <c r="E24" s="24">
        <f>$D$24^2</f>
        <v>3.58229543878215E-3</v>
      </c>
      <c r="F24" s="24">
        <v>21</v>
      </c>
      <c r="G24" s="24">
        <f>Data_Mentah!$AB$23</f>
        <v>0.21327893302913548</v>
      </c>
      <c r="H24" s="24">
        <v>0.180791954463313</v>
      </c>
      <c r="I24" s="24">
        <v>3.47580455366873E-2</v>
      </c>
      <c r="J24" s="24">
        <f>$I$24^2</f>
        <v>1.208121729530428E-3</v>
      </c>
    </row>
    <row r="25" spans="1:10" x14ac:dyDescent="0.25">
      <c r="A25" s="24">
        <v>22</v>
      </c>
      <c r="B25" s="30">
        <f>Data_Mentah!$AA$24</f>
        <v>0.11295928863574582</v>
      </c>
      <c r="C25" s="24">
        <v>0.19356029114484699</v>
      </c>
      <c r="D25" s="24">
        <v>-8.2280291144847001E-2</v>
      </c>
      <c r="E25" s="24">
        <f>$D$25^2</f>
        <v>6.7700463108807882E-3</v>
      </c>
      <c r="F25" s="24">
        <v>22</v>
      </c>
      <c r="G25" s="24">
        <f>Data_Mentah!$AB$24</f>
        <v>0.11127682817540407</v>
      </c>
      <c r="H25" s="24">
        <v>0.190296984570932</v>
      </c>
      <c r="I25" s="24">
        <v>-7.8796984570931802E-2</v>
      </c>
      <c r="J25" s="24">
        <f>$I$25^2</f>
        <v>6.2089647774716643E-3</v>
      </c>
    </row>
    <row r="26" spans="1:10" x14ac:dyDescent="0.25">
      <c r="A26" s="24">
        <v>23</v>
      </c>
      <c r="B26" s="30">
        <f>Data_Mentah!$AA$25</f>
        <v>0.11823160455373893</v>
      </c>
      <c r="C26" s="24">
        <v>0.18044060908546899</v>
      </c>
      <c r="D26" s="24">
        <v>-6.1300609085468701E-2</v>
      </c>
      <c r="E26" s="24">
        <f>$D$26^2</f>
        <v>3.7577646742494477E-3</v>
      </c>
      <c r="F26" s="24">
        <v>23</v>
      </c>
      <c r="G26" s="24">
        <f>Data_Mentah!$AB$25</f>
        <v>0.11913645325362922</v>
      </c>
      <c r="H26" s="24">
        <v>0.18124995569202901</v>
      </c>
      <c r="I26" s="24">
        <v>-6.2049955692029299E-2</v>
      </c>
      <c r="J26" s="24">
        <f>$I$26^2</f>
        <v>3.8501970013827993E-3</v>
      </c>
    </row>
    <row r="27" spans="1:10" x14ac:dyDescent="0.25">
      <c r="A27" s="24">
        <v>24</v>
      </c>
      <c r="B27" s="30">
        <f>Data_Mentah!$AA$26</f>
        <v>0.11284950835852955</v>
      </c>
      <c r="C27" s="24">
        <v>0.17536836695817901</v>
      </c>
      <c r="D27" s="24">
        <v>-5.8748366958179199E-2</v>
      </c>
      <c r="E27" s="24">
        <f>$D$27^2</f>
        <v>3.4513706202528817E-3</v>
      </c>
      <c r="F27" s="24">
        <v>24</v>
      </c>
      <c r="G27" s="24">
        <f>Data_Mentah!$AB$26</f>
        <v>0.116624239352616</v>
      </c>
      <c r="H27" s="24">
        <v>0.17676269253237201</v>
      </c>
      <c r="I27" s="24">
        <v>-4.34526925323723E-2</v>
      </c>
      <c r="J27" s="24">
        <f>$I$27^2</f>
        <v>1.8881364883128835E-3</v>
      </c>
    </row>
    <row r="28" spans="1:10" x14ac:dyDescent="0.25">
      <c r="A28" s="24">
        <v>25</v>
      </c>
      <c r="B28" s="30">
        <f>Data_Mentah!$AA$27</f>
        <v>0.25675619038114644</v>
      </c>
      <c r="C28" s="24">
        <v>0.31901485966260501</v>
      </c>
      <c r="D28" s="24">
        <v>-6.0184859662604499E-2</v>
      </c>
      <c r="E28" s="24">
        <f>$D$28^2</f>
        <v>3.6222173326073983E-3</v>
      </c>
      <c r="F28" s="24">
        <v>25</v>
      </c>
      <c r="G28" s="24">
        <f>Data_Mentah!$AB$27</f>
        <v>0.25883427079107241</v>
      </c>
      <c r="H28" s="24">
        <v>0.32235672328359799</v>
      </c>
      <c r="I28" s="24">
        <v>-5.5576723283598098E-2</v>
      </c>
      <c r="J28" s="24">
        <f>$I$28^2</f>
        <v>3.088772170941635E-3</v>
      </c>
    </row>
    <row r="29" spans="1:10" x14ac:dyDescent="0.25">
      <c r="A29" s="24">
        <v>26</v>
      </c>
      <c r="B29" s="30">
        <f>Data_Mentah!$AA$28</f>
        <v>0.10255006008520792</v>
      </c>
      <c r="C29" s="24">
        <v>0.1726314452968</v>
      </c>
      <c r="D29" s="24">
        <v>-6.88614452967998E-2</v>
      </c>
      <c r="E29" s="24">
        <f>$D$29^2</f>
        <v>4.741898648364151E-3</v>
      </c>
      <c r="F29" s="24">
        <v>26</v>
      </c>
      <c r="G29" s="24">
        <f>Data_Mentah!$AB$28</f>
        <v>0.10376777642845253</v>
      </c>
      <c r="H29" s="24">
        <v>0.17258903634829501</v>
      </c>
      <c r="I29" s="24">
        <v>-6.7789036348295098E-2</v>
      </c>
      <c r="J29" s="24">
        <f>$I$29^2</f>
        <v>4.5953534490304742E-3</v>
      </c>
    </row>
    <row r="30" spans="1:10" x14ac:dyDescent="0.25">
      <c r="A30" s="24">
        <v>27</v>
      </c>
      <c r="B30" s="30">
        <f>Data_Mentah!$AA$29</f>
        <v>0.10484071135986367</v>
      </c>
      <c r="C30" s="24">
        <v>0.17043768523685601</v>
      </c>
      <c r="D30" s="24">
        <v>-6.5677685236856298E-2</v>
      </c>
      <c r="E30" s="24">
        <f>$D$30^2</f>
        <v>4.3135583380715719E-3</v>
      </c>
      <c r="F30" s="24">
        <v>27</v>
      </c>
      <c r="G30" s="24">
        <f>Data_Mentah!$AB$29</f>
        <v>0.10476410576568396</v>
      </c>
      <c r="H30" s="24">
        <v>0.17039968966935001</v>
      </c>
      <c r="I30" s="24">
        <v>-6.5609689669350102E-2</v>
      </c>
      <c r="J30" s="24">
        <f>$I$30^2</f>
        <v>4.3046313785084257E-3</v>
      </c>
    </row>
    <row r="31" spans="1:10" x14ac:dyDescent="0.25">
      <c r="A31" s="24">
        <v>28</v>
      </c>
      <c r="B31" s="30">
        <f>Data_Mentah!$AA$30</f>
        <v>0.10181686270982762</v>
      </c>
      <c r="C31" s="24">
        <v>0.169236739027706</v>
      </c>
      <c r="D31" s="24">
        <v>-6.7276739027706006E-2</v>
      </c>
      <c r="E31" s="24">
        <f>$D$31^2</f>
        <v>4.5261596142020608E-3</v>
      </c>
      <c r="F31" s="24">
        <v>28</v>
      </c>
      <c r="G31" s="24">
        <f>Data_Mentah!$AB$30</f>
        <v>0.10195953667752959</v>
      </c>
      <c r="H31" s="24">
        <v>0.17000613247914401</v>
      </c>
      <c r="I31" s="24">
        <v>-6.7906132479143802E-2</v>
      </c>
      <c r="J31" s="24">
        <f>$I$31^2</f>
        <v>4.6112428282750291E-3</v>
      </c>
    </row>
    <row r="32" spans="1:10" x14ac:dyDescent="0.25">
      <c r="A32" s="24">
        <v>29</v>
      </c>
      <c r="B32" s="30">
        <f>Data_Mentah!$AA$31</f>
        <v>0.1</v>
      </c>
      <c r="C32" s="24">
        <v>0.16972688665206001</v>
      </c>
      <c r="D32" s="24">
        <v>-6.9596886652059903E-2</v>
      </c>
      <c r="E32" s="24">
        <f>$D$32^2</f>
        <v>4.8437266316596738E-3</v>
      </c>
      <c r="F32" s="24">
        <v>29</v>
      </c>
      <c r="G32" s="24">
        <f>Data_Mentah!$AB$31</f>
        <v>0.10012830822353898</v>
      </c>
      <c r="H32" s="24">
        <v>0.17040871326475801</v>
      </c>
      <c r="I32" s="24">
        <v>-7.02487132647584E-2</v>
      </c>
      <c r="J32" s="24">
        <f>$I$32^2</f>
        <v>4.9348817153542432E-3</v>
      </c>
    </row>
    <row r="33" spans="1:10" x14ac:dyDescent="0.25">
      <c r="A33" s="24">
        <v>30</v>
      </c>
      <c r="B33" s="30">
        <f>Data_Mentah!$AA$32</f>
        <v>0.10006424192194163</v>
      </c>
      <c r="C33" s="24">
        <v>0.182565625291609</v>
      </c>
      <c r="D33" s="24">
        <v>-8.2415625291609104E-2</v>
      </c>
      <c r="E33" s="24">
        <f>$D$33^2</f>
        <v>6.7923352922069184E-3</v>
      </c>
      <c r="F33" s="24">
        <v>30</v>
      </c>
      <c r="G33" s="24">
        <f>Data_Mentah!$AB$32</f>
        <v>0.10014978659164576</v>
      </c>
      <c r="H33" s="24">
        <v>0.20028886102593299</v>
      </c>
      <c r="I33" s="24">
        <v>-9.9978861025932897E-2</v>
      </c>
      <c r="J33" s="24">
        <f>$I$33^2</f>
        <v>9.9957726520428034E-3</v>
      </c>
    </row>
    <row r="34" spans="1:10" x14ac:dyDescent="0.25">
      <c r="A34" s="24">
        <v>31</v>
      </c>
      <c r="B34" s="30">
        <f>Data_Mentah!$AA$33</f>
        <v>0.10147847743044781</v>
      </c>
      <c r="C34" s="24">
        <v>0.167601505549763</v>
      </c>
      <c r="D34" s="24">
        <v>-6.6051505549763495E-2</v>
      </c>
      <c r="E34" s="24">
        <f>$D$34^2</f>
        <v>4.3628013853904378E-3</v>
      </c>
      <c r="F34" s="24">
        <v>31</v>
      </c>
      <c r="G34" s="24">
        <f>Data_Mentah!$AB$33</f>
        <v>0.10155241359539431</v>
      </c>
      <c r="H34" s="24">
        <v>0.168656245051551</v>
      </c>
      <c r="I34" s="24">
        <v>-6.7046245051550796E-2</v>
      </c>
      <c r="J34" s="24">
        <f>$I$34^2</f>
        <v>4.4951989755125992E-3</v>
      </c>
    </row>
    <row r="35" spans="1:10" x14ac:dyDescent="0.25">
      <c r="A35" s="24">
        <v>32</v>
      </c>
      <c r="B35" s="30">
        <f>Data_Mentah!$AA$34</f>
        <v>0.10463230269729359</v>
      </c>
      <c r="C35" s="24">
        <v>0.172401800926757</v>
      </c>
      <c r="D35" s="24">
        <v>-6.5111800926756599E-2</v>
      </c>
      <c r="E35" s="24">
        <f>$D$35^2</f>
        <v>4.2395466199255816E-3</v>
      </c>
      <c r="F35" s="24">
        <v>32</v>
      </c>
      <c r="G35" s="24">
        <f>Data_Mentah!$AB$34</f>
        <v>0.10728517093204945</v>
      </c>
      <c r="H35" s="24">
        <v>0.173082223385153</v>
      </c>
      <c r="I35" s="24">
        <v>-6.4882223385152704E-2</v>
      </c>
      <c r="J35" s="24">
        <f>$I$35^2</f>
        <v>4.2097029114008568E-3</v>
      </c>
    </row>
    <row r="36" spans="1:10" x14ac:dyDescent="0.25">
      <c r="A36" s="32"/>
      <c r="B36" s="32"/>
      <c r="C36" s="32"/>
      <c r="D36" s="32"/>
      <c r="E36" s="32"/>
      <c r="F36" s="44" t="s">
        <v>58</v>
      </c>
      <c r="G36" s="45"/>
      <c r="H36" s="45"/>
      <c r="I36" s="46"/>
      <c r="J36" s="24">
        <f>SUM(J4:J35)</f>
        <v>0.37391747497223438</v>
      </c>
    </row>
    <row r="37" spans="1:10" x14ac:dyDescent="0.25">
      <c r="F37" s="44" t="s">
        <v>57</v>
      </c>
      <c r="G37" s="45"/>
      <c r="H37" s="45"/>
      <c r="I37" s="46"/>
      <c r="J37" s="24">
        <f>J36/32</f>
        <v>1.1684921092882324E-2</v>
      </c>
    </row>
    <row r="38" spans="1:10" x14ac:dyDescent="0.25">
      <c r="F38" s="42" t="s">
        <v>102</v>
      </c>
      <c r="G38" s="42"/>
      <c r="H38" s="42"/>
      <c r="I38" s="42"/>
      <c r="J38" s="33">
        <f>(32-2)/32</f>
        <v>0.9375</v>
      </c>
    </row>
  </sheetData>
  <mergeCells count="5">
    <mergeCell ref="A2:E2"/>
    <mergeCell ref="F2:J2"/>
    <mergeCell ref="F38:I38"/>
    <mergeCell ref="F36:I36"/>
    <mergeCell ref="F37:I3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opLeftCell="A15" workbookViewId="0">
      <selection activeCell="K31" sqref="K31"/>
    </sheetView>
  </sheetViews>
  <sheetFormatPr defaultRowHeight="15" x14ac:dyDescent="0.25"/>
  <cols>
    <col min="1" max="1" width="4.28515625" customWidth="1"/>
    <col min="2" max="2" width="8.42578125" customWidth="1"/>
    <col min="3" max="4" width="9.28515625" bestFit="1" customWidth="1"/>
    <col min="5" max="5" width="10.5703125" bestFit="1" customWidth="1"/>
    <col min="6" max="6" width="4.85546875" customWidth="1"/>
    <col min="7" max="9" width="9.28515625" bestFit="1" customWidth="1"/>
    <col min="10" max="10" width="11.28515625" customWidth="1"/>
  </cols>
  <sheetData>
    <row r="2" spans="1:10" x14ac:dyDescent="0.25">
      <c r="A2" s="42" t="s">
        <v>99</v>
      </c>
      <c r="B2" s="42"/>
      <c r="C2" s="42"/>
      <c r="D2" s="42"/>
      <c r="E2" s="42"/>
      <c r="F2" s="42" t="s">
        <v>104</v>
      </c>
      <c r="G2" s="42"/>
      <c r="H2" s="42"/>
      <c r="I2" s="42"/>
      <c r="J2" s="42"/>
    </row>
    <row r="3" spans="1:10" x14ac:dyDescent="0.25">
      <c r="A3" s="23" t="s">
        <v>64</v>
      </c>
      <c r="B3" s="23" t="s">
        <v>51</v>
      </c>
      <c r="C3" s="23" t="s">
        <v>52</v>
      </c>
      <c r="D3" s="23" t="s">
        <v>54</v>
      </c>
      <c r="E3" s="23" t="s">
        <v>53</v>
      </c>
      <c r="F3" s="23" t="s">
        <v>64</v>
      </c>
      <c r="G3" s="23" t="s">
        <v>51</v>
      </c>
      <c r="H3" s="23" t="s">
        <v>52</v>
      </c>
      <c r="I3" s="23" t="s">
        <v>54</v>
      </c>
      <c r="J3" s="23" t="s">
        <v>53</v>
      </c>
    </row>
    <row r="4" spans="1:10" x14ac:dyDescent="0.25">
      <c r="A4" s="24">
        <v>1</v>
      </c>
      <c r="B4" s="30">
        <f>Data_Mentah!$AA$3</f>
        <v>0.10528288826271943</v>
      </c>
      <c r="C4" s="24">
        <v>0.164123108393783</v>
      </c>
      <c r="D4" s="24">
        <v>-5.77231083937833E-2</v>
      </c>
      <c r="E4" s="24">
        <f>$D$4^2</f>
        <v>3.3319572426404559E-3</v>
      </c>
      <c r="F4" s="24">
        <v>1</v>
      </c>
      <c r="G4" s="24">
        <f>Data_Mentah!$AB$3</f>
        <v>0.1063954958299059</v>
      </c>
      <c r="H4" s="24">
        <v>0.16034781956741601</v>
      </c>
      <c r="I4" s="24">
        <v>-5.3497819567415797E-2</v>
      </c>
      <c r="J4" s="24">
        <f>$I$4^2</f>
        <v>2.8620166984677765E-3</v>
      </c>
    </row>
    <row r="5" spans="1:10" x14ac:dyDescent="0.25">
      <c r="A5" s="24">
        <v>2</v>
      </c>
      <c r="B5" s="30">
        <f>Data_Mentah!$AA$4</f>
        <v>0.33916972496690601</v>
      </c>
      <c r="C5" s="24">
        <v>8.9470728436236005E-2</v>
      </c>
      <c r="D5" s="24">
        <v>0.258879271563764</v>
      </c>
      <c r="E5" s="24">
        <f>$D$5^2</f>
        <v>6.7018477245385066E-2</v>
      </c>
      <c r="F5" s="24">
        <v>2</v>
      </c>
      <c r="G5" s="24">
        <f>Data_Mentah!$AB$4</f>
        <v>0.34834748610124128</v>
      </c>
      <c r="H5" s="24">
        <v>0.152302898233248</v>
      </c>
      <c r="I5" s="24">
        <v>0.197157101766752</v>
      </c>
      <c r="J5" s="24">
        <f>$I$5^2</f>
        <v>3.88709227770654E-2</v>
      </c>
    </row>
    <row r="6" spans="1:10" x14ac:dyDescent="0.25">
      <c r="A6" s="24">
        <v>3</v>
      </c>
      <c r="B6" s="30">
        <f>Data_Mentah!$AA$5</f>
        <v>0.21410821229487736</v>
      </c>
      <c r="C6" s="24">
        <v>0.112452775497001</v>
      </c>
      <c r="D6" s="24">
        <v>0.100247224502999</v>
      </c>
      <c r="E6" s="24">
        <f>$D$6^2</f>
        <v>1.0049506020554683E-2</v>
      </c>
      <c r="F6" s="24">
        <v>3</v>
      </c>
      <c r="G6" s="24">
        <f>Data_Mentah!$AB$5</f>
        <v>0.21270324954054975</v>
      </c>
      <c r="H6" s="24">
        <v>0.11529676152749101</v>
      </c>
      <c r="I6" s="24">
        <v>9.8183238472509204E-2</v>
      </c>
      <c r="J6" s="24">
        <f>$I$6^2</f>
        <v>9.6399483169496113E-3</v>
      </c>
    </row>
    <row r="7" spans="1:10" x14ac:dyDescent="0.25">
      <c r="A7" s="24">
        <v>4</v>
      </c>
      <c r="B7" s="30">
        <f>Data_Mentah!$AA$6</f>
        <v>0.10160603048650634</v>
      </c>
      <c r="C7" s="24">
        <v>0.16165196843295601</v>
      </c>
      <c r="D7" s="24">
        <v>-5.7571968432955901E-2</v>
      </c>
      <c r="E7" s="24">
        <f>$D$7^2</f>
        <v>3.3145315492452707E-3</v>
      </c>
      <c r="F7" s="24">
        <v>4</v>
      </c>
      <c r="G7" s="24">
        <f>Data_Mentah!$AB$6</f>
        <v>0.10408153973556275</v>
      </c>
      <c r="H7" s="24">
        <v>0.163226767335689</v>
      </c>
      <c r="I7" s="24">
        <v>-5.9056767335689403E-2</v>
      </c>
      <c r="J7" s="24">
        <f>$I$7^2</f>
        <v>3.4877017681417509E-3</v>
      </c>
    </row>
    <row r="8" spans="1:10" x14ac:dyDescent="0.25">
      <c r="A8" s="24">
        <v>5</v>
      </c>
      <c r="B8" s="30">
        <f>Data_Mentah!$AA$7</f>
        <v>0.10844031374662319</v>
      </c>
      <c r="C8" s="24">
        <v>0.158853059073327</v>
      </c>
      <c r="D8" s="24">
        <v>-4.9473059073326803E-2</v>
      </c>
      <c r="E8" s="24">
        <f>$D$8^2</f>
        <v>2.4475835740728836E-3</v>
      </c>
      <c r="F8" s="24">
        <v>5</v>
      </c>
      <c r="G8" s="24">
        <f>Data_Mentah!$AB$7</f>
        <v>0.10938218321509</v>
      </c>
      <c r="H8" s="24">
        <v>0.165731820008273</v>
      </c>
      <c r="I8" s="24">
        <v>-5.5711820008272697E-2</v>
      </c>
      <c r="J8" s="24">
        <f>$I$8^2</f>
        <v>3.1038068886341742E-3</v>
      </c>
    </row>
    <row r="9" spans="1:10" x14ac:dyDescent="0.25">
      <c r="A9" s="24">
        <v>6</v>
      </c>
      <c r="B9" s="30">
        <f>Data_Mentah!$AA$8</f>
        <v>0.19864594738822802</v>
      </c>
      <c r="C9" s="24">
        <v>0.112979175166234</v>
      </c>
      <c r="D9" s="24">
        <v>8.64708248337656E-2</v>
      </c>
      <c r="E9" s="24">
        <f>$D$9^2</f>
        <v>7.4772035474317735E-3</v>
      </c>
      <c r="F9" s="24">
        <v>6</v>
      </c>
      <c r="G9" s="24">
        <f>Data_Mentah!$AB$8</f>
        <v>0.19945204476852352</v>
      </c>
      <c r="H9" s="24">
        <v>0.12803007345893899</v>
      </c>
      <c r="I9" s="24">
        <v>7.4499926541061107E-2</v>
      </c>
      <c r="J9" s="24">
        <f>$I$9^2</f>
        <v>5.5502390546235012E-3</v>
      </c>
    </row>
    <row r="10" spans="1:10" x14ac:dyDescent="0.25">
      <c r="A10" s="24">
        <v>7</v>
      </c>
      <c r="B10" s="30">
        <f>Data_Mentah!$AA$9</f>
        <v>0.1016067329678835</v>
      </c>
      <c r="C10" s="24">
        <v>0.161083857053613</v>
      </c>
      <c r="D10" s="24">
        <v>-5.8973857053612799E-2</v>
      </c>
      <c r="E10" s="24">
        <f>$D$10^2</f>
        <v>3.477915815779956E-3</v>
      </c>
      <c r="F10" s="24">
        <v>7</v>
      </c>
      <c r="G10" s="24">
        <f>Data_Mentah!$AB$9</f>
        <v>0.10210884909424577</v>
      </c>
      <c r="H10" s="24">
        <v>0.16066829748400599</v>
      </c>
      <c r="I10" s="24">
        <v>-5.8258297484005697E-2</v>
      </c>
      <c r="J10" s="24">
        <f>$I$10^2</f>
        <v>3.3940292257349045E-3</v>
      </c>
    </row>
    <row r="11" spans="1:10" x14ac:dyDescent="0.25">
      <c r="A11" s="24">
        <v>8</v>
      </c>
      <c r="B11" s="30">
        <f>Data_Mentah!$AA$10</f>
        <v>0.16632693935515591</v>
      </c>
      <c r="C11" s="24">
        <v>0.13992705764886501</v>
      </c>
      <c r="D11" s="24">
        <v>2.8942942351135498E-2</v>
      </c>
      <c r="E11" s="24">
        <f>$D$11^2</f>
        <v>8.3769391194115283E-4</v>
      </c>
      <c r="F11" s="24">
        <v>8</v>
      </c>
      <c r="G11" s="24">
        <f>Data_Mentah!$AB$10</f>
        <v>0.16886806036483942</v>
      </c>
      <c r="H11" s="24">
        <v>0.13338796371630299</v>
      </c>
      <c r="I11" s="24">
        <v>4.1992036283696799E-2</v>
      </c>
      <c r="J11" s="24">
        <f>$I$11^2</f>
        <v>1.7633311112513084E-3</v>
      </c>
    </row>
    <row r="12" spans="1:10" x14ac:dyDescent="0.25">
      <c r="A12" s="24">
        <v>9</v>
      </c>
      <c r="B12" s="30">
        <f>Data_Mentah!$AA$11</f>
        <v>0.10089696334643161</v>
      </c>
      <c r="C12" s="24">
        <v>0.160251160685738</v>
      </c>
      <c r="D12" s="24">
        <v>-5.8811160685738099E-2</v>
      </c>
      <c r="E12" s="24">
        <f>$D$12^2</f>
        <v>3.4587526212037068E-3</v>
      </c>
      <c r="F12" s="24">
        <v>9</v>
      </c>
      <c r="G12" s="24">
        <f>Data_Mentah!$AB$11</f>
        <v>0.10143750520412474</v>
      </c>
      <c r="H12" s="24">
        <v>0.162075612386988</v>
      </c>
      <c r="I12" s="24">
        <v>-6.0435612386987997E-2</v>
      </c>
      <c r="J12" s="24">
        <f>$I$12^2</f>
        <v>3.6524632445902568E-3</v>
      </c>
    </row>
    <row r="13" spans="1:10" x14ac:dyDescent="0.25">
      <c r="A13" s="24">
        <v>10</v>
      </c>
      <c r="B13" s="30">
        <f>Data_Mentah!$AA$12</f>
        <v>0.10623125568392501</v>
      </c>
      <c r="C13" s="24">
        <v>0.160281459049438</v>
      </c>
      <c r="D13" s="24">
        <v>-5.1551459049438302E-2</v>
      </c>
      <c r="E13" s="24">
        <f>$D$13^2</f>
        <v>2.6575529301259143E-3</v>
      </c>
      <c r="F13" s="24">
        <v>10</v>
      </c>
      <c r="G13" s="24">
        <f>Data_Mentah!$AB$12</f>
        <v>0.10872794474650291</v>
      </c>
      <c r="H13" s="24">
        <v>0.161469105528942</v>
      </c>
      <c r="I13" s="24">
        <v>-4.9259105528942401E-2</v>
      </c>
      <c r="J13" s="24">
        <f>$I$13^2</f>
        <v>2.4264594775114836E-3</v>
      </c>
    </row>
    <row r="14" spans="1:10" x14ac:dyDescent="0.25">
      <c r="A14" s="24">
        <v>11</v>
      </c>
      <c r="B14" s="30">
        <f>Data_Mentah!$AA$13</f>
        <v>0.33421384178525626</v>
      </c>
      <c r="C14" s="24">
        <v>0.147864824013969</v>
      </c>
      <c r="D14" s="24">
        <v>0.19645517598603099</v>
      </c>
      <c r="E14" s="24">
        <f>$D$14^2</f>
        <v>3.8594636171702404E-2</v>
      </c>
      <c r="F14" s="24">
        <v>11</v>
      </c>
      <c r="G14" s="24">
        <f>Data_Mentah!$AB$13</f>
        <v>0.34432432256812084</v>
      </c>
      <c r="H14" s="24">
        <v>0.17090185486852699</v>
      </c>
      <c r="I14" s="24">
        <v>0.185138145131473</v>
      </c>
      <c r="J14" s="24">
        <f>$I$14^2</f>
        <v>3.427613278272236E-2</v>
      </c>
    </row>
    <row r="15" spans="1:10" x14ac:dyDescent="0.25">
      <c r="A15" s="24">
        <v>12</v>
      </c>
      <c r="B15" s="30">
        <f>Data_Mentah!$AA$14</f>
        <v>0.45482002438093339</v>
      </c>
      <c r="C15" s="24">
        <v>0.40270277902550999</v>
      </c>
      <c r="D15" s="24">
        <v>7.42672209744899E-2</v>
      </c>
      <c r="E15" s="24">
        <f>$D$15^2</f>
        <v>5.5156201112737122E-3</v>
      </c>
      <c r="F15" s="24">
        <v>12</v>
      </c>
      <c r="G15" s="24">
        <f>Data_Mentah!$AB$14</f>
        <v>0.47697421469661727</v>
      </c>
      <c r="H15" s="24">
        <v>0.40882579818278297</v>
      </c>
      <c r="I15" s="24">
        <v>5.7894201817216703E-2</v>
      </c>
      <c r="J15" s="24">
        <f>$I$15^2</f>
        <v>3.3517386040526178E-3</v>
      </c>
    </row>
    <row r="16" spans="1:10" x14ac:dyDescent="0.25">
      <c r="A16" s="24">
        <v>13</v>
      </c>
      <c r="B16" s="30">
        <f>Data_Mentah!$AA$15</f>
        <v>0.14919376980681917</v>
      </c>
      <c r="C16" s="24">
        <v>0.154520922764143</v>
      </c>
      <c r="D16" s="24">
        <v>-4.7909227641430296E-3</v>
      </c>
      <c r="E16" s="24">
        <f>$D$16^2</f>
        <v>2.2952940931983888E-5</v>
      </c>
      <c r="F16" s="24">
        <v>13</v>
      </c>
      <c r="G16" s="24">
        <f>Data_Mentah!$AB$15</f>
        <v>0.14973053582711005</v>
      </c>
      <c r="H16" s="24">
        <v>0.14854772420721701</v>
      </c>
      <c r="I16" s="24">
        <v>1.3322757927827799E-3</v>
      </c>
      <c r="J16" s="24">
        <f>$I$16^2</f>
        <v>1.7749587880349847E-6</v>
      </c>
    </row>
    <row r="17" spans="1:10" x14ac:dyDescent="0.25">
      <c r="A17" s="24">
        <v>14</v>
      </c>
      <c r="B17" s="30">
        <f>Data_Mentah!$AA$16</f>
        <v>0.78489017219552804</v>
      </c>
      <c r="C17" s="24">
        <v>0.57312874558466498</v>
      </c>
      <c r="D17" s="24">
        <v>0.30965125441533498</v>
      </c>
      <c r="E17" s="24">
        <f>$D$17^2</f>
        <v>9.588389936099051E-2</v>
      </c>
      <c r="F17" s="24">
        <v>14</v>
      </c>
      <c r="G17" s="24">
        <f>Data_Mentah!$AB$16</f>
        <v>0.88277614010587135</v>
      </c>
      <c r="H17" s="24">
        <v>0.64221211558418401</v>
      </c>
      <c r="I17" s="24">
        <v>0.25778788441581602</v>
      </c>
      <c r="J17" s="31">
        <f>$I$17^2</f>
        <v>6.6454593351582117E-2</v>
      </c>
    </row>
    <row r="18" spans="1:10" x14ac:dyDescent="0.25">
      <c r="A18" s="24">
        <v>15</v>
      </c>
      <c r="B18" s="30">
        <f>Data_Mentah!$AA$17</f>
        <v>0.18051523672228426</v>
      </c>
      <c r="C18" s="24">
        <v>0.134835011912179</v>
      </c>
      <c r="D18" s="24">
        <v>6.7684988087821502E-2</v>
      </c>
      <c r="E18" s="24">
        <f>$D$18^2</f>
        <v>4.581257612448539E-3</v>
      </c>
      <c r="F18" s="24">
        <v>15</v>
      </c>
      <c r="G18" s="24">
        <f>Data_Mentah!$AB$17</f>
        <v>0.20251876234460098</v>
      </c>
      <c r="H18" s="24">
        <v>0.13759704006576401</v>
      </c>
      <c r="I18" s="24">
        <v>6.6922959934236304E-2</v>
      </c>
      <c r="J18" s="24">
        <f>$I$18^2</f>
        <v>4.4786825663593972E-3</v>
      </c>
    </row>
    <row r="19" spans="1:10" x14ac:dyDescent="0.25">
      <c r="A19" s="24">
        <v>16</v>
      </c>
      <c r="B19" s="30">
        <f>Data_Mentah!$AA$18</f>
        <v>0.17185458969171363</v>
      </c>
      <c r="C19" s="24">
        <v>0.16417399481858999</v>
      </c>
      <c r="D19" s="24">
        <v>2.1756005181409601E-2</v>
      </c>
      <c r="E19" s="24">
        <f>$D$19^2</f>
        <v>4.7332376145352143E-4</v>
      </c>
      <c r="F19" s="24">
        <v>16</v>
      </c>
      <c r="G19" s="24">
        <f>Data_Mentah!$AB$18</f>
        <v>0.18593495079524075</v>
      </c>
      <c r="H19" s="24">
        <v>0.13585794255356201</v>
      </c>
      <c r="I19" s="24">
        <v>5.0842057446438001E-2</v>
      </c>
      <c r="J19" s="24">
        <f>$I$19^2</f>
        <v>2.5849148053869019E-3</v>
      </c>
    </row>
    <row r="20" spans="1:10" x14ac:dyDescent="0.25">
      <c r="A20" s="24">
        <v>17</v>
      </c>
      <c r="B20" s="30">
        <f>Data_Mentah!$AA$19</f>
        <v>0.10619275970445644</v>
      </c>
      <c r="C20" s="24">
        <v>0.160635877324771</v>
      </c>
      <c r="D20" s="24">
        <v>-5.1935877324770702E-2</v>
      </c>
      <c r="E20" s="24">
        <f>$D$20^2</f>
        <v>2.6973353534936314E-3</v>
      </c>
      <c r="F20" s="24">
        <v>17</v>
      </c>
      <c r="G20" s="24">
        <f>Data_Mentah!$AB$19</f>
        <v>0.10869930106834905</v>
      </c>
      <c r="H20" s="24">
        <v>0.15991657961553199</v>
      </c>
      <c r="I20" s="24">
        <v>-5.0806579615532199E-2</v>
      </c>
      <c r="J20" s="24">
        <f>$I$20^2</f>
        <v>2.5813085322294121E-3</v>
      </c>
    </row>
    <row r="21" spans="1:10" x14ac:dyDescent="0.25">
      <c r="A21" s="24">
        <v>18</v>
      </c>
      <c r="B21" s="30">
        <f>Data_Mentah!$AA$20</f>
        <v>0.10222863973108662</v>
      </c>
      <c r="C21" s="24">
        <v>0.16061899395061099</v>
      </c>
      <c r="D21" s="24">
        <v>-5.8378993950611399E-2</v>
      </c>
      <c r="E21" s="24">
        <f>$D$21^2</f>
        <v>3.4081069346855223E-3</v>
      </c>
      <c r="F21" s="24">
        <v>18</v>
      </c>
      <c r="G21" s="24">
        <f>Data_Mentah!$AB$20</f>
        <v>0.10223742074830117</v>
      </c>
      <c r="H21" s="24">
        <v>0.16096542143449</v>
      </c>
      <c r="I21" s="24">
        <v>-5.8715421434490399E-2</v>
      </c>
      <c r="J21" s="24">
        <f>$I$21^2</f>
        <v>3.4475007142298147E-3</v>
      </c>
    </row>
    <row r="22" spans="1:10" x14ac:dyDescent="0.25">
      <c r="A22" s="24">
        <v>19</v>
      </c>
      <c r="B22" s="30">
        <f>Data_Mentah!$AA$21</f>
        <v>0.15580963404474135</v>
      </c>
      <c r="C22" s="24">
        <v>0.142212100792657</v>
      </c>
      <c r="D22" s="24">
        <v>6.1678992073432599E-3</v>
      </c>
      <c r="E22" s="24">
        <f>$D$22^2</f>
        <v>3.8042980631945614E-5</v>
      </c>
      <c r="F22" s="24">
        <v>19</v>
      </c>
      <c r="G22" s="24">
        <f>Data_Mentah!$AB$21</f>
        <v>0.1483809812914062</v>
      </c>
      <c r="H22" s="24">
        <v>0.125022166883446</v>
      </c>
      <c r="I22" s="24">
        <v>2.7347833116554299E-2</v>
      </c>
      <c r="J22" s="24">
        <f>$I$22^2</f>
        <v>7.4790397617090405E-4</v>
      </c>
    </row>
    <row r="23" spans="1:10" x14ac:dyDescent="0.25">
      <c r="A23" s="24">
        <v>20</v>
      </c>
      <c r="B23" s="30">
        <f>Data_Mentah!$AA$22</f>
        <v>0.10233706773165185</v>
      </c>
      <c r="C23" s="24">
        <v>0.16033160330466101</v>
      </c>
      <c r="D23" s="24">
        <v>-5.7411603304660802E-2</v>
      </c>
      <c r="E23" s="24">
        <f>$D$23^2</f>
        <v>3.296092194011739E-3</v>
      </c>
      <c r="F23" s="24">
        <v>20</v>
      </c>
      <c r="G23" s="24">
        <f>Data_Mentah!$AB$22</f>
        <v>0.10292216447069159</v>
      </c>
      <c r="H23" s="24">
        <v>0.159735994274156</v>
      </c>
      <c r="I23" s="24">
        <v>-5.62459942741559E-2</v>
      </c>
      <c r="J23" s="24">
        <f>$I$23^2</f>
        <v>3.1636118718883781E-3</v>
      </c>
    </row>
    <row r="24" spans="1:10" x14ac:dyDescent="0.25">
      <c r="A24" s="24">
        <v>21</v>
      </c>
      <c r="B24" s="30">
        <f>Data_Mentah!$AA$23</f>
        <v>0.20570551642600132</v>
      </c>
      <c r="C24" s="24">
        <v>0.12390089963245</v>
      </c>
      <c r="D24" s="24">
        <v>8.9379100367550507E-2</v>
      </c>
      <c r="E24" s="24">
        <f>$D$24^2</f>
        <v>7.9886235825126668E-3</v>
      </c>
      <c r="F24" s="24">
        <v>21</v>
      </c>
      <c r="G24" s="24">
        <f>Data_Mentah!$AB$23</f>
        <v>0.21327893302913548</v>
      </c>
      <c r="H24" s="24">
        <v>0.123079686315789</v>
      </c>
      <c r="I24" s="24">
        <v>9.2470313684210798E-2</v>
      </c>
      <c r="J24" s="24">
        <f>$I$24^2</f>
        <v>8.5507589128563429E-3</v>
      </c>
    </row>
    <row r="25" spans="1:10" x14ac:dyDescent="0.25">
      <c r="A25" s="24">
        <v>22</v>
      </c>
      <c r="B25" s="30">
        <f>Data_Mentah!$AA$24</f>
        <v>0.11295928863574582</v>
      </c>
      <c r="C25" s="24">
        <v>0.17022077513103401</v>
      </c>
      <c r="D25" s="24">
        <v>-5.8940775131034497E-2</v>
      </c>
      <c r="E25" s="24">
        <f>$D$25^2</f>
        <v>3.4740149730471746E-3</v>
      </c>
      <c r="F25" s="24">
        <v>22</v>
      </c>
      <c r="G25" s="24">
        <f>Data_Mentah!$AB$24</f>
        <v>0.11127682817540407</v>
      </c>
      <c r="H25" s="24">
        <v>0.16309776606252799</v>
      </c>
      <c r="I25" s="24">
        <v>-5.1597766062528298E-2</v>
      </c>
      <c r="J25" s="24">
        <f>$I$25^2</f>
        <v>2.6623294626433969E-3</v>
      </c>
    </row>
    <row r="26" spans="1:10" x14ac:dyDescent="0.25">
      <c r="A26" s="24">
        <v>23</v>
      </c>
      <c r="B26" s="30">
        <f>Data_Mentah!$AA$25</f>
        <v>0.11823160455373893</v>
      </c>
      <c r="C26" s="24">
        <v>0.15962981488342401</v>
      </c>
      <c r="D26" s="24">
        <v>-4.0489814883424402E-2</v>
      </c>
      <c r="E26" s="24">
        <f>$D$26^2</f>
        <v>1.6394251092939761E-3</v>
      </c>
      <c r="F26" s="24">
        <v>23</v>
      </c>
      <c r="G26" s="24">
        <f>Data_Mentah!$AB$25</f>
        <v>0.11913645325362922</v>
      </c>
      <c r="H26" s="24">
        <v>0.16099445788659</v>
      </c>
      <c r="I26" s="24">
        <v>-4.1794457886589802E-2</v>
      </c>
      <c r="J26" s="24">
        <f>$I$26^2</f>
        <v>1.7467767100339284E-3</v>
      </c>
    </row>
    <row r="27" spans="1:10" x14ac:dyDescent="0.25">
      <c r="A27" s="24">
        <v>24</v>
      </c>
      <c r="B27" s="30">
        <f>Data_Mentah!$AA$26</f>
        <v>0.11284950835852955</v>
      </c>
      <c r="C27" s="24">
        <v>0.157116570345191</v>
      </c>
      <c r="D27" s="24">
        <v>-4.0496570345190802E-2</v>
      </c>
      <c r="E27" s="24">
        <f>$D$27^2</f>
        <v>1.639972209722987E-3</v>
      </c>
      <c r="F27" s="24">
        <v>24</v>
      </c>
      <c r="G27" s="24">
        <f>Data_Mentah!$AB$26</f>
        <v>0.116624239352616</v>
      </c>
      <c r="H27" s="24">
        <v>0.16162796464704199</v>
      </c>
      <c r="I27" s="24">
        <v>-2.8317964647042299E-2</v>
      </c>
      <c r="J27" s="24">
        <f>$I$27^2</f>
        <v>8.0190712175113752E-4</v>
      </c>
    </row>
    <row r="28" spans="1:10" x14ac:dyDescent="0.25">
      <c r="A28" s="24">
        <v>25</v>
      </c>
      <c r="B28" s="30">
        <f>Data_Mentah!$AA$27</f>
        <v>0.25675619038114644</v>
      </c>
      <c r="C28" s="24">
        <v>0.107479868710241</v>
      </c>
      <c r="D28" s="24">
        <v>0.15135013128975899</v>
      </c>
      <c r="E28" s="24">
        <f>$D$28^2</f>
        <v>2.2906862241427284E-2</v>
      </c>
      <c r="F28" s="24">
        <v>25</v>
      </c>
      <c r="G28" s="24">
        <f>Data_Mentah!$AB$27</f>
        <v>0.25883427079107241</v>
      </c>
      <c r="H28" s="24">
        <v>9.1463755965910998E-2</v>
      </c>
      <c r="I28" s="24">
        <v>0.17531624403408899</v>
      </c>
      <c r="J28" s="24">
        <f>$I$28^2</f>
        <v>3.0735785422220243E-2</v>
      </c>
    </row>
    <row r="29" spans="1:10" x14ac:dyDescent="0.25">
      <c r="A29" s="24">
        <v>26</v>
      </c>
      <c r="B29" s="30">
        <f>Data_Mentah!$AA$28</f>
        <v>0.10255006008520792</v>
      </c>
      <c r="C29" s="24">
        <v>0.160930568497518</v>
      </c>
      <c r="D29" s="24">
        <v>-5.71605684975178E-2</v>
      </c>
      <c r="E29" s="24">
        <f>$D$29^2</f>
        <v>3.2673305909594243E-3</v>
      </c>
      <c r="F29" s="24">
        <v>26</v>
      </c>
      <c r="G29" s="24">
        <f>Data_Mentah!$AB$28</f>
        <v>0.10376777642845253</v>
      </c>
      <c r="H29" s="24">
        <v>0.16092045978873101</v>
      </c>
      <c r="I29" s="24">
        <v>-5.6120459788731501E-2</v>
      </c>
      <c r="J29" s="24">
        <f>$I$29^2</f>
        <v>3.1495060068986295E-3</v>
      </c>
    </row>
    <row r="30" spans="1:10" x14ac:dyDescent="0.25">
      <c r="A30" s="24">
        <v>27</v>
      </c>
      <c r="B30" s="30">
        <f>Data_Mentah!$AA$29</f>
        <v>0.10484071135986367</v>
      </c>
      <c r="C30" s="24">
        <v>0.16067858729656501</v>
      </c>
      <c r="D30" s="24">
        <v>-5.5918587296565299E-2</v>
      </c>
      <c r="E30" s="24">
        <f>$D$30^2</f>
        <v>3.1268884052435939E-3</v>
      </c>
      <c r="F30" s="24">
        <v>27</v>
      </c>
      <c r="G30" s="24">
        <f>Data_Mentah!$AB$29</f>
        <v>0.10476410576568396</v>
      </c>
      <c r="H30" s="24">
        <v>0.16062184674091901</v>
      </c>
      <c r="I30" s="24">
        <v>-5.5831846740918699E-2</v>
      </c>
      <c r="J30" s="24">
        <f>$I$30^2</f>
        <v>3.1171951105014341E-3</v>
      </c>
    </row>
    <row r="31" spans="1:10" x14ac:dyDescent="0.25">
      <c r="A31" s="24">
        <v>28</v>
      </c>
      <c r="B31" s="30">
        <f>Data_Mentah!$AA$30</f>
        <v>0.10181686270982762</v>
      </c>
      <c r="C31" s="24">
        <v>0.16084080158772901</v>
      </c>
      <c r="D31" s="24">
        <v>-5.88808015877288E-2</v>
      </c>
      <c r="E31" s="24">
        <f>$D$31^2</f>
        <v>3.4669487956134862E-3</v>
      </c>
      <c r="F31" s="24">
        <v>28</v>
      </c>
      <c r="G31" s="24">
        <f>Data_Mentah!$AB$30</f>
        <v>0.10195953667752959</v>
      </c>
      <c r="H31" s="24">
        <v>0.160765508046853</v>
      </c>
      <c r="I31" s="24">
        <v>-5.8665508046853297E-2</v>
      </c>
      <c r="J31" s="24">
        <f>$I$31^2</f>
        <v>3.4416418343954092E-3</v>
      </c>
    </row>
    <row r="32" spans="1:10" x14ac:dyDescent="0.25">
      <c r="A32" s="24">
        <v>29</v>
      </c>
      <c r="B32" s="30">
        <f>Data_Mentah!$AA$31</f>
        <v>0.1</v>
      </c>
      <c r="C32" s="24">
        <v>0.16112185333402401</v>
      </c>
      <c r="D32" s="24">
        <v>-6.0991853334023703E-2</v>
      </c>
      <c r="E32" s="24">
        <f>$D$32^2</f>
        <v>3.7200061731190582E-3</v>
      </c>
      <c r="F32" s="24">
        <v>29</v>
      </c>
      <c r="G32" s="24">
        <f>Data_Mentah!$AB$31</f>
        <v>0.10012830822353898</v>
      </c>
      <c r="H32" s="24">
        <v>0.160684613847804</v>
      </c>
      <c r="I32" s="24">
        <v>-6.0524613847803901E-2</v>
      </c>
      <c r="J32" s="24">
        <f>$I$32^2</f>
        <v>3.6632288814257758E-3</v>
      </c>
    </row>
    <row r="33" spans="1:10" x14ac:dyDescent="0.25">
      <c r="A33" s="24">
        <v>30</v>
      </c>
      <c r="B33" s="30">
        <f>Data_Mentah!$AA$32</f>
        <v>0.10006424192194163</v>
      </c>
      <c r="C33" s="24">
        <v>0.15546898551213301</v>
      </c>
      <c r="D33" s="24">
        <v>-5.5318985512133101E-2</v>
      </c>
      <c r="E33" s="24">
        <f>$D$33^2</f>
        <v>3.0601901580915919E-3</v>
      </c>
      <c r="F33" s="24">
        <v>30</v>
      </c>
      <c r="G33" s="24">
        <f>Data_Mentah!$AB$32</f>
        <v>0.10014978659164576</v>
      </c>
      <c r="H33" s="24">
        <v>0.16059907516029101</v>
      </c>
      <c r="I33" s="24">
        <v>-6.0289075160291403E-2</v>
      </c>
      <c r="J33" s="24">
        <f>$I$33^2</f>
        <v>3.6347725836832659E-3</v>
      </c>
    </row>
    <row r="34" spans="1:10" x14ac:dyDescent="0.25">
      <c r="A34" s="24">
        <v>31</v>
      </c>
      <c r="B34" s="30">
        <f>Data_Mentah!$AA$33</f>
        <v>0.10147847743044781</v>
      </c>
      <c r="C34" s="24">
        <v>0.15955174076780401</v>
      </c>
      <c r="D34" s="24">
        <v>-5.8001740767803601E-2</v>
      </c>
      <c r="E34" s="24">
        <f>$D$34^2</f>
        <v>3.3642019320954905E-3</v>
      </c>
      <c r="F34" s="24">
        <v>31</v>
      </c>
      <c r="G34" s="24">
        <f>Data_Mentah!$AB$33</f>
        <v>0.10155241359539431</v>
      </c>
      <c r="H34" s="24">
        <v>0.159937233273134</v>
      </c>
      <c r="I34" s="24">
        <v>-5.8327233273133702E-2</v>
      </c>
      <c r="J34" s="24">
        <f>$I$34^2</f>
        <v>3.4020661412985554E-3</v>
      </c>
    </row>
    <row r="35" spans="1:10" x14ac:dyDescent="0.25">
      <c r="A35" s="24">
        <v>32</v>
      </c>
      <c r="B35" s="30">
        <f>Data_Mentah!$AA$34</f>
        <v>0.10463230269729359</v>
      </c>
      <c r="C35" s="24">
        <v>0.16208637512384</v>
      </c>
      <c r="D35" s="24">
        <v>-5.4796375123840002E-2</v>
      </c>
      <c r="E35" s="24">
        <f>$D$35^2</f>
        <v>3.0026427267125914E-3</v>
      </c>
      <c r="F35" s="24">
        <v>32</v>
      </c>
      <c r="G35" s="24">
        <f>Data_Mentah!$AB$34</f>
        <v>0.10728517093204945</v>
      </c>
      <c r="H35" s="24">
        <v>0.160450944438149</v>
      </c>
      <c r="I35" s="24">
        <v>-5.2250944438148601E-2</v>
      </c>
      <c r="J35" s="24">
        <f>$I$35^2</f>
        <v>2.7301611946784921E-3</v>
      </c>
    </row>
    <row r="36" spans="1:10" x14ac:dyDescent="0.25">
      <c r="G36" s="43" t="s">
        <v>56</v>
      </c>
      <c r="H36" s="43"/>
      <c r="I36" s="43"/>
      <c r="J36" s="26">
        <f>SUM(J4:J35)</f>
        <v>0.26347521010876673</v>
      </c>
    </row>
    <row r="37" spans="1:10" x14ac:dyDescent="0.25">
      <c r="G37" s="43" t="s">
        <v>57</v>
      </c>
      <c r="H37" s="43"/>
      <c r="I37" s="43"/>
      <c r="J37" s="26">
        <f>J36/32</f>
        <v>8.2336003158989604E-3</v>
      </c>
    </row>
    <row r="38" spans="1:10" x14ac:dyDescent="0.25">
      <c r="G38" s="42" t="s">
        <v>102</v>
      </c>
      <c r="H38" s="42"/>
      <c r="I38" s="42"/>
      <c r="J38" s="29">
        <f>(32-1)/32</f>
        <v>0.96875</v>
      </c>
    </row>
  </sheetData>
  <mergeCells count="5">
    <mergeCell ref="A2:E2"/>
    <mergeCell ref="F2:J2"/>
    <mergeCell ref="G36:I36"/>
    <mergeCell ref="G37:I37"/>
    <mergeCell ref="G38:I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27" workbookViewId="0">
      <selection activeCell="G32" sqref="G32"/>
    </sheetView>
  </sheetViews>
  <sheetFormatPr defaultRowHeight="15" x14ac:dyDescent="0.25"/>
  <cols>
    <col min="1" max="1" width="21" customWidth="1"/>
    <col min="2" max="2" width="22.85546875" customWidth="1"/>
    <col min="3" max="3" width="12.42578125" customWidth="1"/>
    <col min="4" max="4" width="13" customWidth="1"/>
    <col min="5" max="5" width="13.85546875" customWidth="1"/>
  </cols>
  <sheetData>
    <row r="1" spans="1:21" x14ac:dyDescent="0.25">
      <c r="R1" s="12"/>
      <c r="U1" s="12"/>
    </row>
    <row r="3" spans="1:21" ht="22.5" customHeight="1" x14ac:dyDescent="0.25">
      <c r="A3" s="13" t="s">
        <v>63</v>
      </c>
      <c r="B3" s="13" t="s">
        <v>59</v>
      </c>
      <c r="C3" s="13" t="s">
        <v>60</v>
      </c>
      <c r="D3" s="13" t="s">
        <v>61</v>
      </c>
      <c r="E3" s="13" t="s">
        <v>62</v>
      </c>
    </row>
    <row r="4" spans="1:21" ht="22.5" customHeight="1" x14ac:dyDescent="0.25">
      <c r="A4" s="14" t="s">
        <v>1</v>
      </c>
      <c r="B4" s="13">
        <f>((C4-0.1)*(455528.09)/0.8)+72.04</f>
        <v>33711.053019002764</v>
      </c>
      <c r="C4" s="13">
        <v>0.15907695048005099</v>
      </c>
      <c r="D4" s="13">
        <v>1.2730495199486699E-3</v>
      </c>
      <c r="E4" s="13">
        <f>D4^2</f>
        <v>1.620655080241539E-6</v>
      </c>
    </row>
    <row r="5" spans="1:21" ht="22.5" customHeight="1" x14ac:dyDescent="0.25">
      <c r="A5" s="14" t="s">
        <v>2</v>
      </c>
      <c r="B5" s="13">
        <f t="shared" ref="B5:B35" si="0">((C5-0.1)*(455528.09)/0.8)+72.04</f>
        <v>54681.626286565996</v>
      </c>
      <c r="C5" s="13">
        <v>0.19590554345233199</v>
      </c>
      <c r="D5" s="13">
        <v>-4.3605543452332099E-2</v>
      </c>
      <c r="E5" s="13">
        <f t="shared" ref="E5:E35" si="1">D5^2</f>
        <v>1.9014434197732227E-3</v>
      </c>
    </row>
    <row r="6" spans="1:21" ht="22.5" customHeight="1" x14ac:dyDescent="0.25">
      <c r="A6" s="14" t="s">
        <v>3</v>
      </c>
      <c r="B6" s="13">
        <f t="shared" si="0"/>
        <v>6402.7740451021773</v>
      </c>
      <c r="C6" s="13">
        <v>0.11111805692615299</v>
      </c>
      <c r="D6" s="13">
        <v>4.1819430738465301E-3</v>
      </c>
      <c r="E6" s="13">
        <f t="shared" si="1"/>
        <v>1.7488647872892964E-5</v>
      </c>
    </row>
    <row r="7" spans="1:21" ht="22.5" customHeight="1" x14ac:dyDescent="0.25">
      <c r="A7" s="14" t="s">
        <v>4</v>
      </c>
      <c r="B7" s="13">
        <f t="shared" si="0"/>
        <v>34049.693600454266</v>
      </c>
      <c r="C7" s="13">
        <v>0.15967167223510501</v>
      </c>
      <c r="D7" s="13">
        <v>3.55832776489459E-3</v>
      </c>
      <c r="E7" s="13">
        <f t="shared" si="1"/>
        <v>1.2661696482419728E-5</v>
      </c>
    </row>
    <row r="8" spans="1:21" ht="22.5" customHeight="1" x14ac:dyDescent="0.25">
      <c r="A8" s="14" t="s">
        <v>5</v>
      </c>
      <c r="B8" s="13">
        <f t="shared" si="0"/>
        <v>34167.31531735044</v>
      </c>
      <c r="C8" s="13">
        <v>0.15987823989927899</v>
      </c>
      <c r="D8" s="13">
        <v>5.8517601007209196E-3</v>
      </c>
      <c r="E8" s="13">
        <f t="shared" si="1"/>
        <v>3.4243096276389304E-5</v>
      </c>
    </row>
    <row r="9" spans="1:21" ht="22.5" customHeight="1" x14ac:dyDescent="0.25">
      <c r="A9" s="14" t="s">
        <v>6</v>
      </c>
      <c r="B9" s="13">
        <f t="shared" si="0"/>
        <v>11704.609698305991</v>
      </c>
      <c r="C9" s="13">
        <v>0.12042915895405</v>
      </c>
      <c r="D9" s="13">
        <v>7.60084104594982E-3</v>
      </c>
      <c r="E9" s="13">
        <f t="shared" si="1"/>
        <v>5.7772784605795551E-5</v>
      </c>
    </row>
    <row r="10" spans="1:21" ht="22.5" customHeight="1" x14ac:dyDescent="0.25">
      <c r="A10" s="14" t="s">
        <v>7</v>
      </c>
      <c r="B10" s="13">
        <f t="shared" si="0"/>
        <v>34375.201603617563</v>
      </c>
      <c r="C10" s="13">
        <v>0.16024333051095499</v>
      </c>
      <c r="D10" s="13">
        <v>4.2666948904543399E-4</v>
      </c>
      <c r="E10" s="13">
        <f t="shared" si="1"/>
        <v>1.8204685288229171E-7</v>
      </c>
    </row>
    <row r="11" spans="1:21" ht="22.5" customHeight="1" x14ac:dyDescent="0.25">
      <c r="A11" s="14" t="s">
        <v>8</v>
      </c>
      <c r="B11" s="13">
        <f t="shared" si="0"/>
        <v>25265.397989956044</v>
      </c>
      <c r="C11" s="13">
        <v>0.144244662040413</v>
      </c>
      <c r="D11" s="13">
        <v>-1.08546620404126E-2</v>
      </c>
      <c r="E11" s="13">
        <f t="shared" si="1"/>
        <v>1.1782368801157423E-4</v>
      </c>
    </row>
    <row r="12" spans="1:21" ht="22.5" customHeight="1" x14ac:dyDescent="0.25">
      <c r="A12" s="14" t="s">
        <v>9</v>
      </c>
      <c r="B12" s="13">
        <f t="shared" si="0"/>
        <v>34589.677502492916</v>
      </c>
      <c r="C12" s="13">
        <v>0.16061999382298101</v>
      </c>
      <c r="D12" s="13">
        <v>1.4600061770193001E-3</v>
      </c>
      <c r="E12" s="13">
        <f t="shared" si="1"/>
        <v>2.1316180369345118E-6</v>
      </c>
    </row>
    <row r="13" spans="1:21" ht="22.5" customHeight="1" x14ac:dyDescent="0.25">
      <c r="A13" s="14" t="s">
        <v>10</v>
      </c>
      <c r="B13" s="13">
        <f t="shared" si="0"/>
        <v>34253.108224432661</v>
      </c>
      <c r="C13" s="13">
        <v>0.16002890969807401</v>
      </c>
      <c r="D13" s="13">
        <v>1.44109030192607E-3</v>
      </c>
      <c r="E13" s="13">
        <f t="shared" si="1"/>
        <v>2.0767412583053714E-6</v>
      </c>
    </row>
    <row r="14" spans="1:21" ht="22.5" customHeight="1" x14ac:dyDescent="0.25">
      <c r="A14" s="14" t="s">
        <v>11</v>
      </c>
      <c r="B14" s="13">
        <f t="shared" si="0"/>
        <v>49670.075583108905</v>
      </c>
      <c r="C14" s="13">
        <v>0.18710424085260499</v>
      </c>
      <c r="D14" s="13">
        <v>-1.6204240852604902E-2</v>
      </c>
      <c r="E14" s="13">
        <f t="shared" si="1"/>
        <v>2.6257742160922963E-4</v>
      </c>
    </row>
    <row r="15" spans="1:21" ht="22.5" customHeight="1" x14ac:dyDescent="0.25">
      <c r="A15" s="14" t="s">
        <v>12</v>
      </c>
      <c r="B15" s="13">
        <f t="shared" si="0"/>
        <v>202125.49848346328</v>
      </c>
      <c r="C15" s="13">
        <v>0.45484697944043501</v>
      </c>
      <c r="D15" s="13">
        <v>-4.6016979440435098E-2</v>
      </c>
      <c r="E15" s="13">
        <f t="shared" si="1"/>
        <v>2.1175623968214263E-3</v>
      </c>
    </row>
    <row r="16" spans="1:21" ht="22.5" customHeight="1" x14ac:dyDescent="0.25">
      <c r="A16" s="14" t="s">
        <v>13</v>
      </c>
      <c r="B16" s="13">
        <f t="shared" si="0"/>
        <v>28770.280160156359</v>
      </c>
      <c r="C16" s="13">
        <v>0.150399948174711</v>
      </c>
      <c r="D16" s="13">
        <v>-1.8499481747114601E-3</v>
      </c>
      <c r="E16" s="13">
        <f t="shared" si="1"/>
        <v>3.4223082491182627E-6</v>
      </c>
    </row>
    <row r="17" spans="1:9" ht="22.5" customHeight="1" x14ac:dyDescent="0.25">
      <c r="A17" s="14" t="s">
        <v>14</v>
      </c>
      <c r="B17" s="13">
        <f t="shared" si="0"/>
        <v>299972.38947917329</v>
      </c>
      <c r="C17" s="13">
        <v>0.62668602628509396</v>
      </c>
      <c r="D17" s="13">
        <v>1.55239737149062E-2</v>
      </c>
      <c r="E17" s="13">
        <f t="shared" si="1"/>
        <v>2.4099375990109862E-4</v>
      </c>
    </row>
    <row r="18" spans="1:9" ht="22.5" customHeight="1" x14ac:dyDescent="0.25">
      <c r="A18" s="14" t="s">
        <v>15</v>
      </c>
      <c r="B18" s="13">
        <f t="shared" si="0"/>
        <v>7858.7300270081587</v>
      </c>
      <c r="C18" s="13">
        <v>0.113675011834301</v>
      </c>
      <c r="D18" s="13">
        <v>2.39249881656988E-2</v>
      </c>
      <c r="E18" s="13">
        <f t="shared" si="1"/>
        <v>5.7240505872882758E-4</v>
      </c>
    </row>
    <row r="19" spans="1:9" ht="22.5" customHeight="1" x14ac:dyDescent="0.25">
      <c r="A19" s="14" t="s">
        <v>16</v>
      </c>
      <c r="B19" s="13">
        <f t="shared" si="0"/>
        <v>12037.662002132462</v>
      </c>
      <c r="C19" s="13">
        <v>0.121014066556699</v>
      </c>
      <c r="D19" s="13">
        <v>1.48459334433012E-2</v>
      </c>
      <c r="E19" s="13">
        <f t="shared" si="1"/>
        <v>2.2040173980292902E-4</v>
      </c>
    </row>
    <row r="20" spans="1:9" ht="22.5" customHeight="1" x14ac:dyDescent="0.25">
      <c r="A20" s="14" t="s">
        <v>17</v>
      </c>
      <c r="B20" s="13">
        <f t="shared" si="0"/>
        <v>33581.714207329736</v>
      </c>
      <c r="C20" s="13">
        <v>0.15884980521368899</v>
      </c>
      <c r="D20" s="13">
        <v>1.07019478631135E-3</v>
      </c>
      <c r="E20" s="13">
        <f t="shared" si="1"/>
        <v>1.1453168806479962E-6</v>
      </c>
    </row>
    <row r="21" spans="1:9" ht="22.5" customHeight="1" x14ac:dyDescent="0.25">
      <c r="A21" s="14" t="s">
        <v>18</v>
      </c>
      <c r="B21" s="13">
        <f t="shared" si="0"/>
        <v>34755.093612585893</v>
      </c>
      <c r="C21" s="13">
        <v>0.160910498165039</v>
      </c>
      <c r="D21" s="36">
        <v>5.9501834960978801E-5</v>
      </c>
      <c r="E21" s="13">
        <f t="shared" si="1"/>
        <v>3.5404683637235589E-9</v>
      </c>
    </row>
    <row r="22" spans="1:9" ht="22.5" customHeight="1" x14ac:dyDescent="0.25">
      <c r="A22" s="14" t="s">
        <v>19</v>
      </c>
      <c r="B22" s="13">
        <f t="shared" si="0"/>
        <v>46098.444965523813</v>
      </c>
      <c r="C22" s="13">
        <v>0.18083173086520099</v>
      </c>
      <c r="D22" s="13">
        <v>-5.58117308652014E-2</v>
      </c>
      <c r="E22" s="13">
        <f t="shared" si="1"/>
        <v>3.1149493021696748E-3</v>
      </c>
    </row>
    <row r="23" spans="1:9" ht="22.5" customHeight="1" x14ac:dyDescent="0.25">
      <c r="A23" s="14" t="s">
        <v>20</v>
      </c>
      <c r="B23" s="13">
        <f t="shared" si="0"/>
        <v>34768.740103421427</v>
      </c>
      <c r="C23" s="13">
        <v>0.16093446417922799</v>
      </c>
      <c r="D23" s="13">
        <v>-1.19446417922797E-3</v>
      </c>
      <c r="E23" s="13">
        <f t="shared" si="1"/>
        <v>1.4267446754587482E-6</v>
      </c>
    </row>
    <row r="24" spans="1:9" ht="22.5" customHeight="1" x14ac:dyDescent="0.25">
      <c r="A24" s="14" t="s">
        <v>21</v>
      </c>
      <c r="B24" s="13">
        <f t="shared" si="0"/>
        <v>13226.167045910885</v>
      </c>
      <c r="C24" s="13">
        <v>0.123101323206498</v>
      </c>
      <c r="D24" s="36">
        <v>-2.13232064984054E-5</v>
      </c>
      <c r="E24" s="13">
        <f t="shared" si="1"/>
        <v>4.5467913537363826E-10</v>
      </c>
    </row>
    <row r="25" spans="1:9" ht="22.5" customHeight="1" x14ac:dyDescent="0.25">
      <c r="A25" s="14" t="s">
        <v>22</v>
      </c>
      <c r="B25" s="13">
        <f t="shared" si="0"/>
        <v>32398.91106837643</v>
      </c>
      <c r="C25" s="13">
        <v>0.15677256226877501</v>
      </c>
      <c r="D25" s="13">
        <v>6.3274377312252904E-3</v>
      </c>
      <c r="E25" s="13">
        <f t="shared" si="1"/>
        <v>4.0036468242533452E-5</v>
      </c>
    </row>
    <row r="26" spans="1:9" ht="22.5" customHeight="1" x14ac:dyDescent="0.25">
      <c r="A26" s="14" t="s">
        <v>23</v>
      </c>
      <c r="B26" s="13">
        <f t="shared" si="0"/>
        <v>34093.733222758994</v>
      </c>
      <c r="C26" s="13">
        <v>0.15974901477142101</v>
      </c>
      <c r="D26" s="13">
        <v>1.2409852285785699E-3</v>
      </c>
      <c r="E26" s="13">
        <f t="shared" si="1"/>
        <v>1.5400443375502054E-6</v>
      </c>
    </row>
    <row r="27" spans="1:9" ht="22.5" customHeight="1" x14ac:dyDescent="0.25">
      <c r="A27" s="14" t="s">
        <v>24</v>
      </c>
      <c r="B27" s="13">
        <f t="shared" si="0"/>
        <v>36596.953385831228</v>
      </c>
      <c r="C27" s="13">
        <v>0.164145178640169</v>
      </c>
      <c r="D27" s="13">
        <v>-2.5151786401693401E-3</v>
      </c>
      <c r="E27" s="13">
        <f t="shared" si="1"/>
        <v>6.3261235919640912E-6</v>
      </c>
    </row>
    <row r="28" spans="1:9" ht="22.5" customHeight="1" x14ac:dyDescent="0.25">
      <c r="A28" s="14" t="s">
        <v>25</v>
      </c>
      <c r="B28" s="13">
        <f t="shared" si="0"/>
        <v>-1044.4324892492493</v>
      </c>
      <c r="C28" s="13">
        <v>9.8039247170466706E-2</v>
      </c>
      <c r="D28" s="13">
        <v>-6.5792471704666502E-3</v>
      </c>
      <c r="E28" s="13">
        <f t="shared" si="1"/>
        <v>4.3286493330093422E-5</v>
      </c>
    </row>
    <row r="29" spans="1:9" ht="22.5" customHeight="1" x14ac:dyDescent="0.25">
      <c r="A29" s="14" t="s">
        <v>26</v>
      </c>
      <c r="B29" s="13">
        <f t="shared" si="0"/>
        <v>34451.865740265617</v>
      </c>
      <c r="C29" s="13">
        <v>0.160377968331684</v>
      </c>
      <c r="D29" s="13">
        <v>5.4203166831612304E-4</v>
      </c>
      <c r="E29" s="13">
        <f t="shared" si="1"/>
        <v>2.937983294575596E-7</v>
      </c>
    </row>
    <row r="30" spans="1:9" ht="22.5" customHeight="1" x14ac:dyDescent="0.25">
      <c r="A30" s="14" t="s">
        <v>27</v>
      </c>
      <c r="B30" s="13">
        <f t="shared" si="0"/>
        <v>34871.038137155127</v>
      </c>
      <c r="C30" s="13">
        <v>0.16111412033827399</v>
      </c>
      <c r="D30" s="13">
        <v>-4.9412033827350699E-4</v>
      </c>
      <c r="E30" s="13">
        <f t="shared" si="1"/>
        <v>2.44154908695525E-7</v>
      </c>
    </row>
    <row r="31" spans="1:9" ht="22.5" customHeight="1" x14ac:dyDescent="0.25">
      <c r="A31" s="14" t="s">
        <v>28</v>
      </c>
      <c r="B31" s="13">
        <f t="shared" si="0"/>
        <v>34487.10824158851</v>
      </c>
      <c r="C31" s="13">
        <v>0.160439861333844</v>
      </c>
      <c r="D31" s="13">
        <v>3.3013866615561098E-4</v>
      </c>
      <c r="E31" s="13">
        <f t="shared" si="1"/>
        <v>1.0899153889100595E-7</v>
      </c>
    </row>
    <row r="32" spans="1:9" ht="22.5" customHeight="1" x14ac:dyDescent="0.25">
      <c r="A32" s="14" t="s">
        <v>29</v>
      </c>
      <c r="B32" s="13">
        <f t="shared" si="0"/>
        <v>34754.872091296565</v>
      </c>
      <c r="C32" s="13">
        <v>0.160910109128588</v>
      </c>
      <c r="D32" s="13">
        <v>-2.30109128588424E-4</v>
      </c>
      <c r="E32" s="13">
        <f t="shared" si="1"/>
        <v>5.2950211059723849E-8</v>
      </c>
      <c r="H32" s="37"/>
      <c r="I32" s="37"/>
    </row>
    <row r="33" spans="1:5" ht="22.5" customHeight="1" x14ac:dyDescent="0.25">
      <c r="A33" s="14" t="s">
        <v>30</v>
      </c>
      <c r="B33" s="13">
        <f t="shared" si="0"/>
        <v>34771.1353476558</v>
      </c>
      <c r="C33" s="13">
        <v>0.160938670715399</v>
      </c>
      <c r="D33" s="13">
        <v>-3.3867071539897499E-4</v>
      </c>
      <c r="E33" s="13">
        <f t="shared" si="1"/>
        <v>1.1469785346885351E-7</v>
      </c>
    </row>
    <row r="34" spans="1:5" ht="22.5" customHeight="1" x14ac:dyDescent="0.25">
      <c r="A34" s="14" t="s">
        <v>31</v>
      </c>
      <c r="B34" s="13">
        <f t="shared" si="0"/>
        <v>35938.457345792092</v>
      </c>
      <c r="C34" s="13">
        <v>0.16298872562750999</v>
      </c>
      <c r="D34" s="13">
        <v>-3.04872562750988E-3</v>
      </c>
      <c r="E34" s="13">
        <f t="shared" si="1"/>
        <v>9.294727951835512E-6</v>
      </c>
    </row>
    <row r="35" spans="1:5" ht="18.75" customHeight="1" x14ac:dyDescent="0.25">
      <c r="A35" s="14" t="s">
        <v>32</v>
      </c>
      <c r="B35" s="13">
        <f t="shared" si="0"/>
        <v>33011.399584332728</v>
      </c>
      <c r="C35" s="13">
        <v>0.15784821670924001</v>
      </c>
      <c r="D35" s="13">
        <v>2.60178329075972E-3</v>
      </c>
      <c r="E35" s="13">
        <f t="shared" si="1"/>
        <v>6.7692762920764774E-6</v>
      </c>
    </row>
    <row r="36" spans="1:5" x14ac:dyDescent="0.25">
      <c r="A36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Data_Mentah</vt:lpstr>
      <vt:lpstr>4-1</vt:lpstr>
      <vt:lpstr>8-1</vt:lpstr>
      <vt:lpstr>16-1</vt:lpstr>
      <vt:lpstr>32-1</vt:lpstr>
      <vt:lpstr>Prediksi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Pije</cp:lastModifiedBy>
  <dcterms:created xsi:type="dcterms:W3CDTF">2018-10-27T08:20:39Z</dcterms:created>
  <dcterms:modified xsi:type="dcterms:W3CDTF">2011-01-13T08:59:24Z</dcterms:modified>
</cp:coreProperties>
</file>